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amahr\Desktop\тюз\май\афиши 1\"/>
    </mc:Choice>
  </mc:AlternateContent>
  <bookViews>
    <workbookView xWindow="0" yWindow="0" windowWidth="19200" windowHeight="6345"/>
  </bookViews>
  <sheets>
    <sheet name="закупка" sheetId="1" r:id="rId1"/>
  </sheets>
  <definedNames>
    <definedName name="_xlnm.Print_Area" localSheetId="0">закупка!$A$1:$P$24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8" i="1" l="1"/>
  <c r="K8" i="1"/>
  <c r="M8" i="1" s="1"/>
  <c r="L8" i="1"/>
  <c r="O8" i="1"/>
  <c r="P8" i="1"/>
  <c r="J9" i="1"/>
  <c r="K9" i="1"/>
  <c r="L9" i="1"/>
  <c r="O9" i="1"/>
  <c r="P9" i="1"/>
  <c r="P22" i="1" s="1"/>
  <c r="J10" i="1"/>
  <c r="K10" i="1"/>
  <c r="L10" i="1"/>
  <c r="M10" i="1"/>
  <c r="O10" i="1"/>
  <c r="P10" i="1"/>
  <c r="J11" i="1"/>
  <c r="K11" i="1"/>
  <c r="L11" i="1"/>
  <c r="O11" i="1"/>
  <c r="P11" i="1"/>
  <c r="J12" i="1"/>
  <c r="K12" i="1"/>
  <c r="L12" i="1"/>
  <c r="M12" i="1"/>
  <c r="O12" i="1"/>
  <c r="P12" i="1"/>
  <c r="J13" i="1"/>
  <c r="K13" i="1"/>
  <c r="L13" i="1"/>
  <c r="O13" i="1"/>
  <c r="P13" i="1"/>
  <c r="J14" i="1"/>
  <c r="K14" i="1"/>
  <c r="M14" i="1" s="1"/>
  <c r="L14" i="1"/>
  <c r="O14" i="1"/>
  <c r="P14" i="1"/>
  <c r="J15" i="1"/>
  <c r="K15" i="1"/>
  <c r="L15" i="1"/>
  <c r="O15" i="1"/>
  <c r="P15" i="1"/>
  <c r="J16" i="1"/>
  <c r="K16" i="1"/>
  <c r="L16" i="1"/>
  <c r="M16" i="1"/>
  <c r="O16" i="1"/>
  <c r="P16" i="1"/>
  <c r="J17" i="1"/>
  <c r="K17" i="1"/>
  <c r="L17" i="1"/>
  <c r="O17" i="1"/>
  <c r="P17" i="1"/>
  <c r="J18" i="1"/>
  <c r="K18" i="1"/>
  <c r="L18" i="1"/>
  <c r="M18" i="1" s="1"/>
  <c r="O18" i="1"/>
  <c r="P18" i="1"/>
  <c r="J19" i="1"/>
  <c r="K19" i="1"/>
  <c r="L19" i="1"/>
  <c r="O19" i="1"/>
  <c r="P19" i="1"/>
  <c r="J20" i="1"/>
  <c r="K20" i="1"/>
  <c r="L20" i="1"/>
  <c r="M20" i="1" s="1"/>
  <c r="O20" i="1"/>
  <c r="P20" i="1"/>
  <c r="M13" i="1" l="1"/>
  <c r="M19" i="1"/>
  <c r="M17" i="1"/>
  <c r="M15" i="1"/>
  <c r="M11" i="1"/>
  <c r="M9" i="1"/>
  <c r="P6" i="1"/>
  <c r="O7" i="1"/>
  <c r="P7" i="1" s="1"/>
  <c r="O21" i="1"/>
  <c r="P21" i="1" s="1"/>
  <c r="O6" i="1"/>
  <c r="K7" i="1" l="1"/>
  <c r="L7" i="1"/>
  <c r="K21" i="1"/>
  <c r="L21" i="1"/>
  <c r="J7" i="1"/>
  <c r="J21" i="1"/>
  <c r="M21" i="1" l="1"/>
  <c r="M7" i="1"/>
  <c r="L6" i="1" l="1"/>
  <c r="K6" i="1"/>
  <c r="J6" i="1"/>
  <c r="M6" i="1" l="1"/>
</calcChain>
</file>

<file path=xl/sharedStrings.xml><?xml version="1.0" encoding="utf-8"?>
<sst xmlns="http://schemas.openxmlformats.org/spreadsheetml/2006/main" count="85" uniqueCount="42">
  <si>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</si>
  <si>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</si>
  <si>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</si>
  <si>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t>Определение однородности совокупности значений выявленных цен</t>
  </si>
  <si>
    <t xml:space="preserve">Ед. измерения 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</si>
  <si>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</si>
  <si>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</si>
  <si>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</si>
  <si>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t xml:space="preserve">n - кол-во значений, используемых в расчете </t>
  </si>
  <si>
    <t>Минимальная цена единицы, принятая для расчета НМЦК, руб.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</si>
  <si>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</si>
  <si>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 xml:space="preserve">Н(М)ЦК , рублей                </t>
  </si>
  <si>
    <t xml:space="preserve">Используемый метод определения  (Н(М)ЦК) </t>
  </si>
  <si>
    <t>-</t>
  </si>
  <si>
    <t>ОКПД2/КТРУ/ККН</t>
  </si>
  <si>
    <t>Предельная цена в соответствии с распоряжением КГЗ № 100-р (по состоянию цен на 11.07.2025)</t>
  </si>
  <si>
    <t>шт</t>
  </si>
  <si>
    <t>73.11.11.000</t>
  </si>
  <si>
    <t xml:space="preserve">усл. Ед. </t>
  </si>
  <si>
    <t xml:space="preserve">18.12.12.000 </t>
  </si>
  <si>
    <t xml:space="preserve">Обоснование начальной (максимальной) цены контракта (Н(М)ЦК) на  оказание услуги по печатанью афиш и размещению наружной рекламы </t>
  </si>
  <si>
    <t>Заказчиком были направлены  7 запросов о предоставлении ценовой информации о товарах с характеристиками (потребительскими свойствами), необходимыми Заказчику, поставщикам, информация о которых имеется в свободном доступе (в частности, размещена на сайтах в сети "Интернет" и/или сведения о которых  размещены  в Электронном магазине Санкт-Петербурга. Ответы на запросы получены от 3 поставщиков (подрядчиков, исполнителей).</t>
  </si>
  <si>
    <t xml:space="preserve">ИЦИ № 1
Вх. 523 от 06.05.2026
 </t>
  </si>
  <si>
    <t xml:space="preserve">ИЦИ № 2
Вх. 524 от 06.05.2026
 </t>
  </si>
  <si>
    <t xml:space="preserve">ИЦИ № 3
Вх №526 от 06.05.2026
 </t>
  </si>
  <si>
    <t xml:space="preserve">Размещение афиши
по адресу:
 Владимирский проспект 23, ЦРП, X с Владимирской площадью, (светофор, м. "Владимирская", ТЦ "Владимирский пассаж")
</t>
  </si>
  <si>
    <t xml:space="preserve">Размещение афиши
по адресу: 
Большая Конюшенная ул. 23, ЦРП, (ДЛТ)
</t>
  </si>
  <si>
    <t xml:space="preserve">Размещение афиши
по адресу:
Большой проспект П.С. 56
</t>
  </si>
  <si>
    <t xml:space="preserve">Размещение афиши
по адресу:
Бухарестская ул. 47, до X с проспектом Славы, (светофор, м.
"Проспект Славы")
</t>
  </si>
  <si>
    <t xml:space="preserve">Размещение афиши
по адресу: 
Владимирский проспект 20В напротив, X с Кузнечным пер., (светофор, м. "Владимирская")
</t>
  </si>
  <si>
    <t xml:space="preserve">Размещение афиши
по адресу: 
Загородный проспект 54, X с Введенским каналом, (светофор, м. "Пушкинская")
</t>
  </si>
  <si>
    <t xml:space="preserve">Размещение афиши
по адресу:
 Кантемировская ул. 25Б - ост. "Станция метро Лесная", поз. 1
</t>
  </si>
  <si>
    <t xml:space="preserve">Размещение афиши
по адресу:
 Кирочная ул. 19, X с ул. Восстания, (светофор, м. "Чернышевская")
</t>
  </si>
  <si>
    <t xml:space="preserve">Размещение афиши
по адресу:
 Московский проспект 1, X с Сенной площадью, (светофор, м. "Садовая", ТЦ "Сенная")
</t>
  </si>
  <si>
    <t xml:space="preserve">Размещение афиши
по адресу:
 Литейный проспект 56 - ост. "Улица Жуковского", (светофор), (левый), поз. 1
</t>
  </si>
  <si>
    <t xml:space="preserve">Размещение афиши
по адресу:
 Невский проспект 26 напротив - ост. "Станция метро Невский проспект", (светофор, Казанский собор), поз. 1
</t>
  </si>
  <si>
    <t xml:space="preserve">Размещение афиши
по адресу: 
Невский проспект 51, после X с Владимирским проспектом
</t>
  </si>
  <si>
    <t xml:space="preserve">Размещение афиши
по адресу: 
Фонтанки реки наб. 77, X с ул. Гороховая, (светофор)
</t>
  </si>
  <si>
    <t xml:space="preserve">Размещение афиши
по адресу:
Фурштатская ул. 38, ЦРП, X с проспектом Чернышевского, (м. "Чернышевская")
</t>
  </si>
  <si>
    <t xml:space="preserve">Печать афиши 1,2*1,8 м </t>
  </si>
  <si>
    <t>Печать афиши Размер: 1,4 х 3,0 м</t>
  </si>
  <si>
    <t xml:space="preserve"> Ф.И.О. исполнителя:  Жукова Н.В.                                                                                                         Дата составления расчета: 06.05.2026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</si>
</sst>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0.0"/>
  </numFmts>
  <fonts count="14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59">
    <xf numFmtId="0" fontId="0" fillId="0" borderId="0" xfId="0"/>
    <xf numFmtId="10" fontId="0" fillId="0" borderId="0" xfId="0" applyNumberFormat="1" applyAlignment="1">
      <alignment vertical="top"/>
    </xf>
    <xf numFmtId="0" fontId="0" fillId="0" borderId="0" xfId="0" applyAlignment="1">
      <alignment vertical="top"/>
    </xf>
    <xf numFmtId="10" fontId="0" fillId="0" borderId="0" xfId="0" applyNumberFormat="1" applyAlignment="1">
      <alignment horizontal="center" vertical="top"/>
    </xf>
    <xf numFmtId="1" fontId="0" fillId="0" borderId="0" xfId="0" applyNumberFormat="1" applyAlignment="1">
      <alignment vertical="top"/>
    </xf>
    <xf numFmtId="49" fontId="1" fillId="4" borderId="3" xfId="0" applyNumberFormat="1" applyFont="1" applyFill="1" applyBorder="1" applyAlignment="1">
      <alignment horizontal="center" vertical="center" wrapText="1"/>
    </xf>
    <xf numFmtId="1" fontId="4" fillId="0" borderId="0" xfId="0" applyNumberFormat="1" applyFont="1" applyAlignment="1">
      <alignment vertical="top"/>
    </xf>
    <xf numFmtId="0" fontId="4" fillId="0" borderId="0" xfId="0" applyFont="1" applyAlignment="1">
      <alignment vertical="top"/>
    </xf>
    <xf numFmtId="1" fontId="5" fillId="0" borderId="0" xfId="0" applyNumberFormat="1" applyFont="1" applyAlignment="1">
      <alignment vertical="top"/>
    </xf>
    <xf numFmtId="0" fontId="5" fillId="0" borderId="0" xfId="0" applyFont="1" applyAlignment="1">
      <alignment vertical="top"/>
    </xf>
    <xf numFmtId="0" fontId="6" fillId="0" borderId="4" xfId="0" applyFont="1" applyFill="1" applyBorder="1" applyAlignment="1">
      <alignment horizontal="center" vertical="top" wrapText="1"/>
    </xf>
    <xf numFmtId="4" fontId="6" fillId="0" borderId="2" xfId="0" applyNumberFormat="1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164" fontId="6" fillId="0" borderId="2" xfId="0" applyNumberFormat="1" applyFont="1" applyFill="1" applyBorder="1" applyAlignment="1">
      <alignment horizontal="center" vertical="top" wrapText="1"/>
    </xf>
    <xf numFmtId="4" fontId="8" fillId="2" borderId="2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vertical="top"/>
    </xf>
    <xf numFmtId="4" fontId="10" fillId="0" borderId="5" xfId="0" applyNumberFormat="1" applyFont="1" applyFill="1" applyBorder="1" applyAlignment="1">
      <alignment horizontal="center" vertical="center"/>
    </xf>
    <xf numFmtId="2" fontId="10" fillId="0" borderId="2" xfId="0" applyNumberFormat="1" applyFont="1" applyBorder="1" applyAlignment="1">
      <alignment horizontal="center" vertical="center"/>
    </xf>
    <xf numFmtId="4" fontId="10" fillId="2" borderId="2" xfId="0" applyNumberFormat="1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>
      <alignment horizontal="center" vertical="center" wrapText="1"/>
    </xf>
    <xf numFmtId="4" fontId="10" fillId="3" borderId="2" xfId="0" applyNumberFormat="1" applyFont="1" applyFill="1" applyBorder="1" applyAlignment="1">
      <alignment horizontal="center" vertical="center" wrapText="1"/>
    </xf>
    <xf numFmtId="164" fontId="10" fillId="3" borderId="2" xfId="0" applyNumberFormat="1" applyFont="1" applyFill="1" applyBorder="1" applyAlignment="1">
      <alignment horizontal="center" vertical="center" wrapText="1"/>
    </xf>
    <xf numFmtId="165" fontId="10" fillId="0" borderId="2" xfId="0" applyNumberFormat="1" applyFont="1" applyFill="1" applyBorder="1" applyAlignment="1">
      <alignment horizontal="center" vertical="center" wrapText="1"/>
    </xf>
    <xf numFmtId="4" fontId="10" fillId="0" borderId="2" xfId="0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top" wrapText="1"/>
    </xf>
    <xf numFmtId="0" fontId="12" fillId="5" borderId="4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5" borderId="2" xfId="0" applyFont="1" applyFill="1" applyBorder="1" applyAlignment="1">
      <alignment horizontal="center" vertical="center" wrapText="1"/>
    </xf>
    <xf numFmtId="0" fontId="13" fillId="0" borderId="7" xfId="0" applyFont="1" applyBorder="1" applyAlignment="1">
      <alignment vertical="center" wrapText="1"/>
    </xf>
    <xf numFmtId="0" fontId="12" fillId="0" borderId="2" xfId="0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top" wrapText="1"/>
    </xf>
    <xf numFmtId="0" fontId="6" fillId="0" borderId="14" xfId="1" applyFont="1" applyBorder="1" applyAlignment="1">
      <alignment horizontal="center" vertical="top" wrapText="1"/>
    </xf>
    <xf numFmtId="0" fontId="6" fillId="0" borderId="11" xfId="1" applyFont="1" applyBorder="1" applyAlignment="1">
      <alignment horizontal="center" vertical="top" wrapText="1"/>
    </xf>
    <xf numFmtId="0" fontId="6" fillId="0" borderId="10" xfId="1" applyFont="1" applyBorder="1" applyAlignment="1">
      <alignment horizontal="center" vertical="top" wrapText="1"/>
    </xf>
    <xf numFmtId="0" fontId="6" fillId="0" borderId="1" xfId="1" applyFont="1" applyBorder="1" applyAlignment="1">
      <alignment horizontal="center" vertical="top" wrapText="1"/>
    </xf>
    <xf numFmtId="0" fontId="6" fillId="0" borderId="12" xfId="1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 wrapText="1"/>
    </xf>
    <xf numFmtId="0" fontId="6" fillId="2" borderId="6" xfId="0" applyFont="1" applyFill="1" applyBorder="1" applyAlignment="1">
      <alignment horizontal="center" vertical="top" wrapText="1"/>
    </xf>
    <xf numFmtId="4" fontId="6" fillId="0" borderId="2" xfId="0" applyNumberFormat="1" applyFont="1" applyBorder="1" applyAlignment="1">
      <alignment horizontal="center" vertical="top" wrapText="1"/>
    </xf>
    <xf numFmtId="4" fontId="6" fillId="0" borderId="2" xfId="0" applyNumberFormat="1" applyFont="1" applyBorder="1" applyAlignment="1">
      <alignment horizontal="center" vertical="center" wrapText="1"/>
    </xf>
    <xf numFmtId="4" fontId="6" fillId="2" borderId="2" xfId="0" applyNumberFormat="1" applyFont="1" applyFill="1" applyBorder="1" applyAlignment="1">
      <alignment horizontal="center" vertical="top" wrapText="1"/>
    </xf>
    <xf numFmtId="0" fontId="6" fillId="2" borderId="4" xfId="0" applyFont="1" applyFill="1" applyBorder="1" applyAlignment="1">
      <alignment horizontal="center" vertical="top" wrapText="1"/>
    </xf>
    <xf numFmtId="0" fontId="6" fillId="2" borderId="8" xfId="0" applyFont="1" applyFill="1" applyBorder="1" applyAlignment="1">
      <alignment horizontal="center" vertical="top" wrapText="1"/>
    </xf>
    <xf numFmtId="0" fontId="6" fillId="0" borderId="9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vertical="top" wrapText="1"/>
    </xf>
    <xf numFmtId="4" fontId="8" fillId="0" borderId="2" xfId="0" applyNumberFormat="1" applyFont="1" applyBorder="1" applyAlignment="1">
      <alignment horizontal="right" vertical="top" wrapText="1"/>
    </xf>
    <xf numFmtId="4" fontId="8" fillId="0" borderId="7" xfId="0" applyNumberFormat="1" applyFont="1" applyBorder="1" applyAlignment="1">
      <alignment horizontal="right" vertical="top" wrapText="1"/>
    </xf>
    <xf numFmtId="0" fontId="6" fillId="2" borderId="13" xfId="0" applyFont="1" applyFill="1" applyBorder="1" applyAlignment="1">
      <alignment horizontal="center" vertical="top" wrapText="1"/>
    </xf>
    <xf numFmtId="4" fontId="6" fillId="0" borderId="6" xfId="0" applyNumberFormat="1" applyFont="1" applyBorder="1" applyAlignment="1">
      <alignment horizontal="center" vertical="top" wrapText="1"/>
    </xf>
    <xf numFmtId="4" fontId="6" fillId="0" borderId="7" xfId="0" applyNumberFormat="1" applyFont="1" applyBorder="1" applyAlignment="1">
      <alignment horizontal="center" vertical="top" wrapText="1"/>
    </xf>
    <xf numFmtId="4" fontId="13" fillId="0" borderId="16" xfId="0" applyNumberFormat="1" applyFont="1" applyBorder="1" applyAlignment="1">
      <alignment vertical="center" wrapText="1"/>
    </xf>
    <xf numFmtId="4" fontId="13" fillId="0" borderId="15" xfId="0" applyNumberFormat="1" applyFont="1" applyBorder="1" applyAlignment="1">
      <alignment vertical="center" wrapText="1"/>
    </xf>
  </cellXfs>
  <cellStyles count="2">
    <cellStyle name="Обычный" xfId="0" builtinId="0"/>
    <cellStyle name="Обычный 3" xfId="1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219075</xdr:colOff>
      <xdr:row>0</xdr:row>
      <xdr:rowOff>0</xdr:rowOff>
    </xdr:from>
    <xdr:to>
      <xdr:col>12</xdr:col>
      <xdr:colOff>485775</xdr:colOff>
      <xdr:row>0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086975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114300</xdr:colOff>
      <xdr:row>4</xdr:row>
      <xdr:rowOff>295275</xdr:rowOff>
    </xdr:from>
    <xdr:to>
      <xdr:col>8</xdr:col>
      <xdr:colOff>561975</xdr:colOff>
      <xdr:row>4</xdr:row>
      <xdr:rowOff>295275</xdr:rowOff>
    </xdr:to>
    <xdr:pic>
      <xdr:nvPicPr>
        <xdr:cNvPr id="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19900" y="121920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4</xdr:row>
      <xdr:rowOff>419100</xdr:rowOff>
    </xdr:from>
    <xdr:to>
      <xdr:col>11</xdr:col>
      <xdr:colOff>590550</xdr:colOff>
      <xdr:row>4</xdr:row>
      <xdr:rowOff>419100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1343025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4</xdr:row>
      <xdr:rowOff>638175</xdr:rowOff>
    </xdr:from>
    <xdr:to>
      <xdr:col>13</xdr:col>
      <xdr:colOff>9526</xdr:colOff>
      <xdr:row>4</xdr:row>
      <xdr:rowOff>638175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34575" y="1562100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5</xdr:row>
      <xdr:rowOff>0</xdr:rowOff>
    </xdr:from>
    <xdr:to>
      <xdr:col>10</xdr:col>
      <xdr:colOff>485775</xdr:colOff>
      <xdr:row>5</xdr:row>
      <xdr:rowOff>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5</xdr:row>
      <xdr:rowOff>0</xdr:rowOff>
    </xdr:from>
    <xdr:to>
      <xdr:col>10</xdr:col>
      <xdr:colOff>485775</xdr:colOff>
      <xdr:row>5</xdr:row>
      <xdr:rowOff>0</xdr:rowOff>
    </xdr:to>
    <xdr:pic>
      <xdr:nvPicPr>
        <xdr:cNvPr id="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85725</xdr:colOff>
      <xdr:row>4</xdr:row>
      <xdr:rowOff>285750</xdr:rowOff>
    </xdr:from>
    <xdr:to>
      <xdr:col>8</xdr:col>
      <xdr:colOff>609600</xdr:colOff>
      <xdr:row>4</xdr:row>
      <xdr:rowOff>609600</xdr:rowOff>
    </xdr:to>
    <xdr:pic>
      <xdr:nvPicPr>
        <xdr:cNvPr id="10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791325" y="1209675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47625</xdr:colOff>
      <xdr:row>4</xdr:row>
      <xdr:rowOff>1020640</xdr:rowOff>
    </xdr:from>
    <xdr:to>
      <xdr:col>12</xdr:col>
      <xdr:colOff>685800</xdr:colOff>
      <xdr:row>4</xdr:row>
      <xdr:rowOff>1287340</xdr:rowOff>
    </xdr:to>
    <xdr:pic>
      <xdr:nvPicPr>
        <xdr:cNvPr id="12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36548" y="4757371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341434</xdr:colOff>
      <xdr:row>4</xdr:row>
      <xdr:rowOff>908538</xdr:rowOff>
    </xdr:from>
    <xdr:to>
      <xdr:col>10</xdr:col>
      <xdr:colOff>608134</xdr:colOff>
      <xdr:row>4</xdr:row>
      <xdr:rowOff>1108563</xdr:rowOff>
    </xdr:to>
    <xdr:pic>
      <xdr:nvPicPr>
        <xdr:cNvPr id="14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008934" y="4645269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8</xdr:col>
      <xdr:colOff>114300</xdr:colOff>
      <xdr:row>21</xdr:row>
      <xdr:rowOff>0</xdr:rowOff>
    </xdr:from>
    <xdr:ext cx="447675" cy="0"/>
    <xdr:pic>
      <xdr:nvPicPr>
        <xdr:cNvPr id="11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309088" y="5196987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21</xdr:row>
      <xdr:rowOff>0</xdr:rowOff>
    </xdr:from>
    <xdr:ext cx="561975" cy="0"/>
    <xdr:pic>
      <xdr:nvPicPr>
        <xdr:cNvPr id="13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1440" y="5320812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21</xdr:row>
      <xdr:rowOff>0</xdr:rowOff>
    </xdr:from>
    <xdr:ext cx="638908" cy="0"/>
    <xdr:pic>
      <xdr:nvPicPr>
        <xdr:cNvPr id="1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67675" y="5539887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21</xdr:row>
      <xdr:rowOff>0</xdr:rowOff>
    </xdr:from>
    <xdr:ext cx="638908" cy="0"/>
    <xdr:pic>
      <xdr:nvPicPr>
        <xdr:cNvPr id="1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4</xdr:row>
      <xdr:rowOff>638175</xdr:rowOff>
    </xdr:from>
    <xdr:ext cx="638908" cy="0"/>
    <xdr:pic>
      <xdr:nvPicPr>
        <xdr:cNvPr id="19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8331444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4</xdr:row>
      <xdr:rowOff>638175</xdr:rowOff>
    </xdr:from>
    <xdr:ext cx="638908" cy="0"/>
    <xdr:pic>
      <xdr:nvPicPr>
        <xdr:cNvPr id="20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8331444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21</xdr:row>
      <xdr:rowOff>0</xdr:rowOff>
    </xdr:from>
    <xdr:ext cx="638908" cy="0"/>
    <xdr:pic>
      <xdr:nvPicPr>
        <xdr:cNvPr id="21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21</xdr:row>
      <xdr:rowOff>0</xdr:rowOff>
    </xdr:from>
    <xdr:ext cx="638908" cy="0"/>
    <xdr:pic>
      <xdr:nvPicPr>
        <xdr:cNvPr id="22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21</xdr:row>
      <xdr:rowOff>0</xdr:rowOff>
    </xdr:from>
    <xdr:ext cx="638908" cy="0"/>
    <xdr:pic>
      <xdr:nvPicPr>
        <xdr:cNvPr id="23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1:Y1048522"/>
  <sheetViews>
    <sheetView tabSelected="1" topLeftCell="A20" zoomScale="80" zoomScaleNormal="80" zoomScaleSheetLayoutView="100" workbookViewId="0">
      <selection activeCell="I20" sqref="I20"/>
    </sheetView>
  </sheetViews>
  <sheetFormatPr defaultColWidth="9.140625" defaultRowHeight="15" x14ac:dyDescent="0.25"/>
  <cols>
    <col min="1" max="1" width="3.85546875" style="4" customWidth="1"/>
    <col min="2" max="2" width="13.85546875" style="4" customWidth="1"/>
    <col min="3" max="3" width="29.7109375" style="2" customWidth="1"/>
    <col min="4" max="4" width="6.7109375" style="2" customWidth="1"/>
    <col min="5" max="5" width="7.140625" style="2" customWidth="1"/>
    <col min="6" max="6" width="11.140625" style="2" customWidth="1"/>
    <col min="7" max="7" width="10.85546875" style="2" customWidth="1"/>
    <col min="8" max="8" width="13.7109375" style="2" customWidth="1"/>
    <col min="9" max="9" width="12.5703125" style="2" customWidth="1"/>
    <col min="10" max="10" width="8.140625" style="2" customWidth="1"/>
    <col min="11" max="11" width="12.140625" style="2" customWidth="1"/>
    <col min="12" max="12" width="9.140625" style="2" customWidth="1"/>
    <col min="13" max="13" width="10.42578125" style="2" customWidth="1"/>
    <col min="14" max="14" width="9.28515625" style="2" customWidth="1"/>
    <col min="15" max="15" width="10" style="2" customWidth="1"/>
    <col min="16" max="16" width="13.140625" style="2" customWidth="1"/>
    <col min="17" max="25" width="8.85546875" customWidth="1"/>
    <col min="26" max="16384" width="9.140625" style="2"/>
  </cols>
  <sheetData>
    <row r="1" spans="1:25" ht="35.25" customHeight="1" x14ac:dyDescent="0.25">
      <c r="A1" s="37" t="s">
        <v>20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</row>
    <row r="2" spans="1:25" ht="74.25" customHeight="1" x14ac:dyDescent="0.25">
      <c r="A2" s="46" t="s">
        <v>12</v>
      </c>
      <c r="B2" s="47"/>
      <c r="C2" s="31" t="s">
        <v>21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3"/>
    </row>
    <row r="3" spans="1:25" ht="46.5" customHeight="1" x14ac:dyDescent="0.25">
      <c r="A3" s="48"/>
      <c r="B3" s="49"/>
      <c r="C3" s="34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6"/>
    </row>
    <row r="4" spans="1:25" s="3" customFormat="1" ht="70.5" customHeight="1" x14ac:dyDescent="0.25">
      <c r="A4" s="38" t="s">
        <v>0</v>
      </c>
      <c r="B4" s="38" t="s">
        <v>14</v>
      </c>
      <c r="C4" s="39" t="s">
        <v>1</v>
      </c>
      <c r="D4" s="40" t="s">
        <v>4</v>
      </c>
      <c r="E4" s="39" t="s">
        <v>5</v>
      </c>
      <c r="F4" s="44" t="s">
        <v>2</v>
      </c>
      <c r="G4" s="45"/>
      <c r="H4" s="45"/>
      <c r="I4" s="39"/>
      <c r="J4" s="39" t="s">
        <v>8</v>
      </c>
      <c r="K4" s="41" t="s">
        <v>3</v>
      </c>
      <c r="L4" s="41"/>
      <c r="M4" s="41"/>
      <c r="N4" s="55" t="s">
        <v>15</v>
      </c>
      <c r="O4" s="42" t="s">
        <v>9</v>
      </c>
      <c r="P4" s="43" t="s">
        <v>11</v>
      </c>
      <c r="Q4"/>
      <c r="R4"/>
      <c r="S4"/>
      <c r="T4"/>
      <c r="U4"/>
      <c r="V4"/>
      <c r="W4"/>
      <c r="X4"/>
      <c r="Y4"/>
    </row>
    <row r="5" spans="1:25" s="3" customFormat="1" ht="139.5" customHeight="1" thickBot="1" x14ac:dyDescent="0.3">
      <c r="A5" s="38"/>
      <c r="B5" s="38"/>
      <c r="C5" s="40"/>
      <c r="D5" s="54"/>
      <c r="E5" s="39"/>
      <c r="F5" s="24" t="s">
        <v>22</v>
      </c>
      <c r="G5" s="10" t="s">
        <v>23</v>
      </c>
      <c r="H5" s="10" t="s">
        <v>24</v>
      </c>
      <c r="I5" s="39"/>
      <c r="J5" s="39"/>
      <c r="K5" s="11" t="s">
        <v>6</v>
      </c>
      <c r="L5" s="12" t="s">
        <v>7</v>
      </c>
      <c r="M5" s="13" t="s">
        <v>10</v>
      </c>
      <c r="N5" s="56"/>
      <c r="O5" s="42"/>
      <c r="P5" s="43"/>
      <c r="Q5"/>
      <c r="R5"/>
      <c r="S5"/>
      <c r="T5"/>
      <c r="U5"/>
      <c r="V5"/>
      <c r="W5"/>
      <c r="X5"/>
      <c r="Y5"/>
    </row>
    <row r="6" spans="1:25" s="1" customFormat="1" ht="132.6" customHeight="1" thickBot="1" x14ac:dyDescent="0.3">
      <c r="A6" s="25">
        <v>1</v>
      </c>
      <c r="B6" s="25" t="s">
        <v>17</v>
      </c>
      <c r="C6" s="26" t="s">
        <v>25</v>
      </c>
      <c r="D6" s="27" t="s">
        <v>18</v>
      </c>
      <c r="E6" s="28">
        <v>1</v>
      </c>
      <c r="F6" s="57">
        <v>29097</v>
      </c>
      <c r="G6" s="17">
        <v>32006</v>
      </c>
      <c r="H6" s="17">
        <v>30405</v>
      </c>
      <c r="I6" s="18"/>
      <c r="J6" s="19">
        <f t="shared" ref="J6:J21" si="0">COUNT(F6:H6)</f>
        <v>3</v>
      </c>
      <c r="K6" s="20">
        <f t="shared" ref="K6" si="1">IF(ISERR(AVERAGE(F6:H6)),"",AVERAGE(F6:H6))</f>
        <v>30502.666666666668</v>
      </c>
      <c r="L6" s="20">
        <f t="shared" ref="L6" si="2">IF(ISERR(STDEV(F6:H6)),"",STDEV(F6:H6))</f>
        <v>1456.9572173997881</v>
      </c>
      <c r="M6" s="21">
        <f>L6/K6*100%</f>
        <v>4.7764912927824497E-2</v>
      </c>
      <c r="N6" s="22" t="s">
        <v>13</v>
      </c>
      <c r="O6" s="23">
        <f>SUM(F6)</f>
        <v>29097</v>
      </c>
      <c r="P6" s="18">
        <f>SUM(E6*O6)</f>
        <v>29097</v>
      </c>
      <c r="Q6"/>
      <c r="R6"/>
      <c r="S6"/>
      <c r="T6"/>
      <c r="U6"/>
      <c r="V6"/>
      <c r="W6"/>
      <c r="X6"/>
      <c r="Y6"/>
    </row>
    <row r="7" spans="1:25" s="1" customFormat="1" ht="100.15" customHeight="1" thickBot="1" x14ac:dyDescent="0.3">
      <c r="A7" s="25">
        <v>2</v>
      </c>
      <c r="B7" s="25" t="s">
        <v>17</v>
      </c>
      <c r="C7" s="26" t="s">
        <v>26</v>
      </c>
      <c r="D7" s="27" t="s">
        <v>18</v>
      </c>
      <c r="E7" s="28">
        <v>1</v>
      </c>
      <c r="F7" s="57">
        <v>36295</v>
      </c>
      <c r="G7" s="17">
        <v>39924</v>
      </c>
      <c r="H7" s="17">
        <v>37927</v>
      </c>
      <c r="I7" s="18"/>
      <c r="J7" s="19">
        <f t="shared" si="0"/>
        <v>3</v>
      </c>
      <c r="K7" s="20">
        <f t="shared" ref="K7:K21" si="3">IF(ISERR(AVERAGE(F7:H7)),"",AVERAGE(F7:H7))</f>
        <v>38048.666666666664</v>
      </c>
      <c r="L7" s="20">
        <f t="shared" ref="L7:L21" si="4">IF(ISERR(STDEV(F7:H7)),"",STDEV(F7:H7))</f>
        <v>1817.5566932927659</v>
      </c>
      <c r="M7" s="21">
        <f t="shared" ref="M7:M21" si="5">L7/K7*100%</f>
        <v>4.7769261120655111E-2</v>
      </c>
      <c r="N7" s="22" t="s">
        <v>13</v>
      </c>
      <c r="O7" s="23">
        <f t="shared" ref="O7:O21" si="6">SUM(F7)</f>
        <v>36295</v>
      </c>
      <c r="P7" s="18">
        <f t="shared" ref="P7:P21" si="7">SUM(E7*O7)</f>
        <v>36295</v>
      </c>
      <c r="Q7"/>
      <c r="R7"/>
      <c r="S7"/>
      <c r="T7"/>
      <c r="U7"/>
      <c r="V7"/>
      <c r="W7"/>
      <c r="X7"/>
      <c r="Y7"/>
    </row>
    <row r="8" spans="1:25" s="1" customFormat="1" ht="100.15" customHeight="1" thickBot="1" x14ac:dyDescent="0.3">
      <c r="A8" s="25">
        <v>3</v>
      </c>
      <c r="B8" s="25" t="s">
        <v>17</v>
      </c>
      <c r="C8" s="26" t="s">
        <v>27</v>
      </c>
      <c r="D8" s="27" t="s">
        <v>18</v>
      </c>
      <c r="E8" s="28">
        <v>1</v>
      </c>
      <c r="F8" s="57">
        <v>32147</v>
      </c>
      <c r="G8" s="17">
        <v>35361</v>
      </c>
      <c r="H8" s="17">
        <v>33592</v>
      </c>
      <c r="I8" s="18"/>
      <c r="J8" s="19">
        <f t="shared" ref="J8:J20" si="8">COUNT(F8:H8)</f>
        <v>3</v>
      </c>
      <c r="K8" s="20">
        <f t="shared" si="3"/>
        <v>33700</v>
      </c>
      <c r="L8" s="20">
        <f t="shared" si="4"/>
        <v>1609.719540789637</v>
      </c>
      <c r="M8" s="21">
        <f t="shared" si="5"/>
        <v>4.7766158480404657E-2</v>
      </c>
      <c r="N8" s="22" t="s">
        <v>13</v>
      </c>
      <c r="O8" s="23">
        <f t="shared" si="6"/>
        <v>32147</v>
      </c>
      <c r="P8" s="18">
        <f t="shared" si="7"/>
        <v>32147</v>
      </c>
      <c r="Q8"/>
      <c r="R8"/>
      <c r="S8"/>
      <c r="T8"/>
      <c r="U8"/>
      <c r="V8"/>
      <c r="W8"/>
      <c r="X8"/>
      <c r="Y8"/>
    </row>
    <row r="9" spans="1:25" s="1" customFormat="1" ht="100.15" customHeight="1" thickBot="1" x14ac:dyDescent="0.3">
      <c r="A9" s="25">
        <v>4</v>
      </c>
      <c r="B9" s="25" t="s">
        <v>17</v>
      </c>
      <c r="C9" s="26" t="s">
        <v>28</v>
      </c>
      <c r="D9" s="27" t="s">
        <v>18</v>
      </c>
      <c r="E9" s="28">
        <v>1</v>
      </c>
      <c r="F9" s="57">
        <v>25925</v>
      </c>
      <c r="G9" s="17">
        <v>28517</v>
      </c>
      <c r="H9" s="17">
        <v>27091</v>
      </c>
      <c r="I9" s="18"/>
      <c r="J9" s="19">
        <f t="shared" si="8"/>
        <v>3</v>
      </c>
      <c r="K9" s="20">
        <f t="shared" ref="K9:K20" si="9">IF(ISERR(AVERAGE(F9:H9)),"",AVERAGE(F9:H9))</f>
        <v>27177.666666666668</v>
      </c>
      <c r="L9" s="20">
        <f t="shared" ref="L9:L20" si="10">IF(ISERR(STDEV(F9:H9)),"",STDEV(F9:H9))</f>
        <v>1298.1715346337453</v>
      </c>
      <c r="M9" s="21">
        <f t="shared" ref="M9:M20" si="11">L9/K9*100%</f>
        <v>4.7766114381921868E-2</v>
      </c>
      <c r="N9" s="22" t="s">
        <v>13</v>
      </c>
      <c r="O9" s="23">
        <f t="shared" ref="O9:O20" si="12">SUM(F9)</f>
        <v>25925</v>
      </c>
      <c r="P9" s="18">
        <f t="shared" ref="P9:P20" si="13">SUM(E9*O9)</f>
        <v>25925</v>
      </c>
      <c r="Q9"/>
      <c r="R9"/>
      <c r="S9"/>
      <c r="T9"/>
      <c r="U9"/>
      <c r="V9"/>
      <c r="W9"/>
      <c r="X9"/>
      <c r="Y9"/>
    </row>
    <row r="10" spans="1:25" s="1" customFormat="1" ht="100.15" customHeight="1" thickBot="1" x14ac:dyDescent="0.3">
      <c r="A10" s="25">
        <v>5</v>
      </c>
      <c r="B10" s="25" t="s">
        <v>17</v>
      </c>
      <c r="C10" s="26" t="s">
        <v>29</v>
      </c>
      <c r="D10" s="27" t="s">
        <v>18</v>
      </c>
      <c r="E10" s="28">
        <v>1</v>
      </c>
      <c r="F10" s="57">
        <v>36295</v>
      </c>
      <c r="G10" s="17">
        <v>39924</v>
      </c>
      <c r="H10" s="17">
        <v>37927</v>
      </c>
      <c r="I10" s="18"/>
      <c r="J10" s="19">
        <f t="shared" si="8"/>
        <v>3</v>
      </c>
      <c r="K10" s="20">
        <f t="shared" si="9"/>
        <v>38048.666666666664</v>
      </c>
      <c r="L10" s="20">
        <f t="shared" si="10"/>
        <v>1817.5566932927659</v>
      </c>
      <c r="M10" s="21">
        <f t="shared" si="11"/>
        <v>4.7769261120655111E-2</v>
      </c>
      <c r="N10" s="22" t="s">
        <v>13</v>
      </c>
      <c r="O10" s="23">
        <f t="shared" si="12"/>
        <v>36295</v>
      </c>
      <c r="P10" s="18">
        <f t="shared" si="13"/>
        <v>36295</v>
      </c>
      <c r="Q10"/>
      <c r="R10"/>
      <c r="S10"/>
      <c r="T10"/>
      <c r="U10"/>
      <c r="V10"/>
      <c r="W10"/>
      <c r="X10"/>
      <c r="Y10"/>
    </row>
    <row r="11" spans="1:25" s="1" customFormat="1" ht="100.15" customHeight="1" thickBot="1" x14ac:dyDescent="0.3">
      <c r="A11" s="25">
        <v>6</v>
      </c>
      <c r="B11" s="25" t="s">
        <v>17</v>
      </c>
      <c r="C11" s="26" t="s">
        <v>30</v>
      </c>
      <c r="D11" s="27" t="s">
        <v>18</v>
      </c>
      <c r="E11" s="28">
        <v>1</v>
      </c>
      <c r="F11" s="57">
        <v>36295</v>
      </c>
      <c r="G11" s="17">
        <v>39924</v>
      </c>
      <c r="H11" s="17">
        <v>37927</v>
      </c>
      <c r="I11" s="18"/>
      <c r="J11" s="19">
        <f t="shared" si="8"/>
        <v>3</v>
      </c>
      <c r="K11" s="20">
        <f t="shared" si="9"/>
        <v>38048.666666666664</v>
      </c>
      <c r="L11" s="20">
        <f t="shared" si="10"/>
        <v>1817.5566932927659</v>
      </c>
      <c r="M11" s="21">
        <f t="shared" si="11"/>
        <v>4.7769261120655111E-2</v>
      </c>
      <c r="N11" s="22" t="s">
        <v>13</v>
      </c>
      <c r="O11" s="23">
        <f t="shared" si="12"/>
        <v>36295</v>
      </c>
      <c r="P11" s="18">
        <f t="shared" si="13"/>
        <v>36295</v>
      </c>
      <c r="Q11"/>
      <c r="R11"/>
      <c r="S11"/>
      <c r="T11"/>
      <c r="U11"/>
      <c r="V11"/>
      <c r="W11"/>
      <c r="X11"/>
      <c r="Y11"/>
    </row>
    <row r="12" spans="1:25" s="1" customFormat="1" ht="100.15" customHeight="1" thickBot="1" x14ac:dyDescent="0.3">
      <c r="A12" s="25">
        <v>7</v>
      </c>
      <c r="B12" s="25" t="s">
        <v>17</v>
      </c>
      <c r="C12" s="26" t="s">
        <v>31</v>
      </c>
      <c r="D12" s="27" t="s">
        <v>18</v>
      </c>
      <c r="E12" s="28">
        <v>1</v>
      </c>
      <c r="F12" s="57">
        <v>36295</v>
      </c>
      <c r="G12" s="17">
        <v>39924</v>
      </c>
      <c r="H12" s="17">
        <v>37927</v>
      </c>
      <c r="I12" s="18"/>
      <c r="J12" s="19">
        <f t="shared" si="8"/>
        <v>3</v>
      </c>
      <c r="K12" s="20">
        <f t="shared" si="9"/>
        <v>38048.666666666664</v>
      </c>
      <c r="L12" s="20">
        <f t="shared" si="10"/>
        <v>1817.5566932927659</v>
      </c>
      <c r="M12" s="21">
        <f t="shared" si="11"/>
        <v>4.7769261120655111E-2</v>
      </c>
      <c r="N12" s="22" t="s">
        <v>13</v>
      </c>
      <c r="O12" s="23">
        <f t="shared" si="12"/>
        <v>36295</v>
      </c>
      <c r="P12" s="18">
        <f t="shared" si="13"/>
        <v>36295</v>
      </c>
      <c r="Q12"/>
      <c r="R12"/>
      <c r="S12"/>
      <c r="T12"/>
      <c r="U12"/>
      <c r="V12"/>
      <c r="W12"/>
      <c r="X12"/>
      <c r="Y12"/>
    </row>
    <row r="13" spans="1:25" s="1" customFormat="1" ht="100.15" customHeight="1" thickBot="1" x14ac:dyDescent="0.3">
      <c r="A13" s="25">
        <v>8</v>
      </c>
      <c r="B13" s="25" t="s">
        <v>17</v>
      </c>
      <c r="C13" s="26" t="s">
        <v>32</v>
      </c>
      <c r="D13" s="27" t="s">
        <v>18</v>
      </c>
      <c r="E13" s="28">
        <v>1</v>
      </c>
      <c r="F13" s="57">
        <v>43554</v>
      </c>
      <c r="G13" s="17">
        <v>47909</v>
      </c>
      <c r="H13" s="17">
        <v>45513</v>
      </c>
      <c r="I13" s="18"/>
      <c r="J13" s="19">
        <f t="shared" si="8"/>
        <v>3</v>
      </c>
      <c r="K13" s="20">
        <f t="shared" si="9"/>
        <v>45658.666666666664</v>
      </c>
      <c r="L13" s="20">
        <f t="shared" si="10"/>
        <v>2181.1511486674494</v>
      </c>
      <c r="M13" s="21">
        <f t="shared" si="11"/>
        <v>4.7770802520166661E-2</v>
      </c>
      <c r="N13" s="22" t="s">
        <v>13</v>
      </c>
      <c r="O13" s="23">
        <f t="shared" si="12"/>
        <v>43554</v>
      </c>
      <c r="P13" s="18">
        <f t="shared" si="13"/>
        <v>43554</v>
      </c>
      <c r="Q13"/>
      <c r="R13"/>
      <c r="S13"/>
      <c r="T13"/>
      <c r="U13"/>
      <c r="V13"/>
      <c r="W13"/>
      <c r="X13"/>
      <c r="Y13"/>
    </row>
    <row r="14" spans="1:25" s="1" customFormat="1" ht="100.15" customHeight="1" thickBot="1" x14ac:dyDescent="0.3">
      <c r="A14" s="25">
        <v>9</v>
      </c>
      <c r="B14" s="25" t="s">
        <v>17</v>
      </c>
      <c r="C14" s="26" t="s">
        <v>34</v>
      </c>
      <c r="D14" s="27" t="s">
        <v>18</v>
      </c>
      <c r="E14" s="28">
        <v>1</v>
      </c>
      <c r="F14" s="57">
        <v>43554</v>
      </c>
      <c r="G14" s="17">
        <v>47909</v>
      </c>
      <c r="H14" s="17">
        <v>45513</v>
      </c>
      <c r="I14" s="18"/>
      <c r="J14" s="19">
        <f t="shared" si="8"/>
        <v>3</v>
      </c>
      <c r="K14" s="20">
        <f t="shared" si="9"/>
        <v>45658.666666666664</v>
      </c>
      <c r="L14" s="20">
        <f t="shared" si="10"/>
        <v>2181.1511486674494</v>
      </c>
      <c r="M14" s="21">
        <f t="shared" si="11"/>
        <v>4.7770802520166661E-2</v>
      </c>
      <c r="N14" s="22" t="s">
        <v>13</v>
      </c>
      <c r="O14" s="23">
        <f t="shared" si="12"/>
        <v>43554</v>
      </c>
      <c r="P14" s="18">
        <f t="shared" si="13"/>
        <v>43554</v>
      </c>
      <c r="Q14"/>
      <c r="R14"/>
      <c r="S14"/>
      <c r="T14"/>
      <c r="U14"/>
      <c r="V14"/>
      <c r="W14"/>
      <c r="X14"/>
      <c r="Y14"/>
    </row>
    <row r="15" spans="1:25" s="1" customFormat="1" ht="108" customHeight="1" thickBot="1" x14ac:dyDescent="0.3">
      <c r="A15" s="25">
        <v>10</v>
      </c>
      <c r="B15" s="25" t="s">
        <v>17</v>
      </c>
      <c r="C15" s="26" t="s">
        <v>33</v>
      </c>
      <c r="D15" s="27" t="s">
        <v>18</v>
      </c>
      <c r="E15" s="28">
        <v>1</v>
      </c>
      <c r="F15" s="57">
        <v>43554</v>
      </c>
      <c r="G15" s="17">
        <v>47909</v>
      </c>
      <c r="H15" s="17">
        <v>45513</v>
      </c>
      <c r="I15" s="18"/>
      <c r="J15" s="19">
        <f t="shared" si="8"/>
        <v>3</v>
      </c>
      <c r="K15" s="20">
        <f t="shared" si="9"/>
        <v>45658.666666666664</v>
      </c>
      <c r="L15" s="20">
        <f t="shared" si="10"/>
        <v>2181.1511486674494</v>
      </c>
      <c r="M15" s="21">
        <f t="shared" si="11"/>
        <v>4.7770802520166661E-2</v>
      </c>
      <c r="N15" s="22" t="s">
        <v>13</v>
      </c>
      <c r="O15" s="23">
        <f t="shared" si="12"/>
        <v>43554</v>
      </c>
      <c r="P15" s="18">
        <f t="shared" si="13"/>
        <v>43554</v>
      </c>
      <c r="Q15"/>
      <c r="R15"/>
      <c r="S15"/>
      <c r="T15"/>
      <c r="U15"/>
      <c r="V15"/>
      <c r="W15"/>
      <c r="X15"/>
      <c r="Y15"/>
    </row>
    <row r="16" spans="1:25" s="1" customFormat="1" ht="130.5" customHeight="1" thickBot="1" x14ac:dyDescent="0.3">
      <c r="A16" s="25">
        <v>11</v>
      </c>
      <c r="B16" s="25" t="s">
        <v>17</v>
      </c>
      <c r="C16" s="26" t="s">
        <v>35</v>
      </c>
      <c r="D16" s="27" t="s">
        <v>18</v>
      </c>
      <c r="E16" s="28">
        <v>1</v>
      </c>
      <c r="F16" s="57">
        <v>69479</v>
      </c>
      <c r="G16" s="17">
        <v>76426</v>
      </c>
      <c r="H16" s="17">
        <v>72604</v>
      </c>
      <c r="I16" s="18"/>
      <c r="J16" s="19">
        <f t="shared" si="8"/>
        <v>3</v>
      </c>
      <c r="K16" s="20">
        <f t="shared" si="9"/>
        <v>72836.333333333328</v>
      </c>
      <c r="L16" s="20">
        <f t="shared" si="10"/>
        <v>3479.3226831286192</v>
      </c>
      <c r="M16" s="21">
        <f t="shared" si="11"/>
        <v>4.7769053216965243E-2</v>
      </c>
      <c r="N16" s="22" t="s">
        <v>13</v>
      </c>
      <c r="O16" s="23">
        <f t="shared" si="12"/>
        <v>69479</v>
      </c>
      <c r="P16" s="18">
        <f t="shared" si="13"/>
        <v>69479</v>
      </c>
      <c r="Q16"/>
      <c r="R16"/>
      <c r="S16"/>
      <c r="T16"/>
      <c r="U16"/>
      <c r="V16"/>
      <c r="W16"/>
      <c r="X16"/>
      <c r="Y16"/>
    </row>
    <row r="17" spans="1:25" s="1" customFormat="1" ht="117.75" customHeight="1" thickBot="1" x14ac:dyDescent="0.3">
      <c r="A17" s="25">
        <v>12</v>
      </c>
      <c r="B17" s="25" t="s">
        <v>17</v>
      </c>
      <c r="C17" s="26" t="s">
        <v>36</v>
      </c>
      <c r="D17" s="27" t="s">
        <v>18</v>
      </c>
      <c r="E17" s="28">
        <v>1</v>
      </c>
      <c r="F17" s="57">
        <v>73701</v>
      </c>
      <c r="G17" s="17">
        <v>81071</v>
      </c>
      <c r="H17" s="17">
        <v>77017</v>
      </c>
      <c r="I17" s="18"/>
      <c r="J17" s="19">
        <f t="shared" si="8"/>
        <v>3</v>
      </c>
      <c r="K17" s="20">
        <f t="shared" si="9"/>
        <v>77263</v>
      </c>
      <c r="L17" s="20">
        <f t="shared" si="10"/>
        <v>3691.1532073323642</v>
      </c>
      <c r="M17" s="21">
        <f t="shared" si="11"/>
        <v>4.7773878924354016E-2</v>
      </c>
      <c r="N17" s="22" t="s">
        <v>13</v>
      </c>
      <c r="O17" s="23">
        <f t="shared" si="12"/>
        <v>73701</v>
      </c>
      <c r="P17" s="18">
        <f t="shared" si="13"/>
        <v>73701</v>
      </c>
      <c r="Q17"/>
      <c r="R17"/>
      <c r="S17"/>
      <c r="T17"/>
      <c r="U17"/>
      <c r="V17"/>
      <c r="W17"/>
      <c r="X17"/>
      <c r="Y17"/>
    </row>
    <row r="18" spans="1:25" s="1" customFormat="1" ht="95.45" customHeight="1" thickBot="1" x14ac:dyDescent="0.3">
      <c r="A18" s="25">
        <v>13</v>
      </c>
      <c r="B18" s="25" t="s">
        <v>17</v>
      </c>
      <c r="C18" s="26" t="s">
        <v>37</v>
      </c>
      <c r="D18" s="27" t="s">
        <v>18</v>
      </c>
      <c r="E18" s="28">
        <v>1</v>
      </c>
      <c r="F18" s="57">
        <v>32147</v>
      </c>
      <c r="G18" s="17">
        <v>35361</v>
      </c>
      <c r="H18" s="17">
        <v>33592</v>
      </c>
      <c r="I18" s="18"/>
      <c r="J18" s="19">
        <f t="shared" si="8"/>
        <v>3</v>
      </c>
      <c r="K18" s="20">
        <f t="shared" si="9"/>
        <v>33700</v>
      </c>
      <c r="L18" s="20">
        <f t="shared" si="10"/>
        <v>1609.719540789637</v>
      </c>
      <c r="M18" s="21">
        <f t="shared" si="11"/>
        <v>4.7766158480404657E-2</v>
      </c>
      <c r="N18" s="22" t="s">
        <v>13</v>
      </c>
      <c r="O18" s="23">
        <f t="shared" si="12"/>
        <v>32147</v>
      </c>
      <c r="P18" s="18">
        <f t="shared" si="13"/>
        <v>32147</v>
      </c>
      <c r="Q18"/>
      <c r="R18"/>
      <c r="S18"/>
      <c r="T18"/>
      <c r="U18"/>
      <c r="V18"/>
      <c r="W18"/>
      <c r="X18"/>
      <c r="Y18"/>
    </row>
    <row r="19" spans="1:25" s="1" customFormat="1" ht="101.45" customHeight="1" thickBot="1" x14ac:dyDescent="0.3">
      <c r="A19" s="25">
        <v>14</v>
      </c>
      <c r="B19" s="25" t="s">
        <v>17</v>
      </c>
      <c r="C19" s="26" t="s">
        <v>38</v>
      </c>
      <c r="D19" s="27" t="s">
        <v>18</v>
      </c>
      <c r="E19" s="28">
        <v>1</v>
      </c>
      <c r="F19" s="58">
        <v>46739</v>
      </c>
      <c r="G19" s="17">
        <v>51412</v>
      </c>
      <c r="H19" s="17">
        <v>48841</v>
      </c>
      <c r="I19" s="18"/>
      <c r="J19" s="19">
        <f t="shared" si="8"/>
        <v>3</v>
      </c>
      <c r="K19" s="20">
        <f t="shared" si="9"/>
        <v>48997.333333333336</v>
      </c>
      <c r="L19" s="20">
        <f t="shared" si="10"/>
        <v>2340.4192644339037</v>
      </c>
      <c r="M19" s="21">
        <f t="shared" si="11"/>
        <v>4.7766257982078689E-2</v>
      </c>
      <c r="N19" s="22" t="s">
        <v>13</v>
      </c>
      <c r="O19" s="23">
        <f t="shared" si="12"/>
        <v>46739</v>
      </c>
      <c r="P19" s="18">
        <f t="shared" si="13"/>
        <v>46739</v>
      </c>
      <c r="Q19"/>
      <c r="R19"/>
      <c r="S19"/>
      <c r="T19"/>
      <c r="U19"/>
      <c r="V19"/>
      <c r="W19"/>
      <c r="X19"/>
      <c r="Y19"/>
    </row>
    <row r="20" spans="1:25" s="1" customFormat="1" ht="121.9" customHeight="1" x14ac:dyDescent="0.25">
      <c r="A20" s="25">
        <v>15</v>
      </c>
      <c r="B20" s="25" t="s">
        <v>19</v>
      </c>
      <c r="C20" s="26" t="s">
        <v>39</v>
      </c>
      <c r="D20" s="27" t="s">
        <v>16</v>
      </c>
      <c r="E20" s="28">
        <v>6</v>
      </c>
      <c r="F20" s="16">
        <v>750</v>
      </c>
      <c r="G20" s="17">
        <v>800</v>
      </c>
      <c r="H20" s="17">
        <v>750</v>
      </c>
      <c r="I20" s="18"/>
      <c r="J20" s="19">
        <f t="shared" si="8"/>
        <v>3</v>
      </c>
      <c r="K20" s="20">
        <f t="shared" si="9"/>
        <v>766.66666666666663</v>
      </c>
      <c r="L20" s="20">
        <f t="shared" si="10"/>
        <v>28.867513459481287</v>
      </c>
      <c r="M20" s="21">
        <f t="shared" si="11"/>
        <v>3.7653278425410379E-2</v>
      </c>
      <c r="N20" s="22" t="s">
        <v>13</v>
      </c>
      <c r="O20" s="23">
        <f t="shared" si="12"/>
        <v>750</v>
      </c>
      <c r="P20" s="18">
        <f t="shared" si="13"/>
        <v>4500</v>
      </c>
      <c r="Q20"/>
      <c r="R20"/>
      <c r="S20"/>
      <c r="T20"/>
      <c r="U20"/>
      <c r="V20"/>
      <c r="W20"/>
      <c r="X20"/>
      <c r="Y20"/>
    </row>
    <row r="21" spans="1:25" s="1" customFormat="1" ht="65.25" customHeight="1" x14ac:dyDescent="0.25">
      <c r="A21" s="25">
        <v>16</v>
      </c>
      <c r="B21" s="25" t="s">
        <v>19</v>
      </c>
      <c r="C21" s="29" t="s">
        <v>40</v>
      </c>
      <c r="D21" s="30" t="s">
        <v>16</v>
      </c>
      <c r="E21" s="28">
        <v>8</v>
      </c>
      <c r="F21" s="16">
        <v>1250</v>
      </c>
      <c r="G21" s="17">
        <v>1300</v>
      </c>
      <c r="H21" s="17">
        <v>1250</v>
      </c>
      <c r="I21" s="18"/>
      <c r="J21" s="19">
        <f t="shared" si="0"/>
        <v>3</v>
      </c>
      <c r="K21" s="20">
        <f t="shared" si="3"/>
        <v>1266.6666666666667</v>
      </c>
      <c r="L21" s="20">
        <f t="shared" si="4"/>
        <v>28.867513459481287</v>
      </c>
      <c r="M21" s="21">
        <f t="shared" si="5"/>
        <v>2.2790142204853647E-2</v>
      </c>
      <c r="N21" s="22" t="s">
        <v>13</v>
      </c>
      <c r="O21" s="23">
        <f t="shared" si="6"/>
        <v>1250</v>
      </c>
      <c r="P21" s="18">
        <f t="shared" si="7"/>
        <v>10000</v>
      </c>
      <c r="Q21"/>
      <c r="R21"/>
      <c r="S21"/>
      <c r="T21"/>
      <c r="U21"/>
      <c r="V21"/>
      <c r="W21"/>
      <c r="X21"/>
      <c r="Y21"/>
    </row>
    <row r="22" spans="1:25" s="1" customFormat="1" ht="12.75" customHeight="1" x14ac:dyDescent="0.25">
      <c r="A22" s="52">
        <v>18709</v>
      </c>
      <c r="B22" s="52"/>
      <c r="C22" s="52"/>
      <c r="D22" s="53"/>
      <c r="E22" s="53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14">
        <f>SUM(P6:P21)</f>
        <v>599577</v>
      </c>
      <c r="Q22"/>
      <c r="R22"/>
      <c r="S22"/>
      <c r="T22"/>
      <c r="U22"/>
      <c r="V22"/>
      <c r="W22"/>
      <c r="X22"/>
      <c r="Y22"/>
    </row>
    <row r="23" spans="1:25" ht="23.25" customHeight="1" x14ac:dyDescent="0.25">
      <c r="A23" s="51" t="s">
        <v>41</v>
      </c>
      <c r="B23" s="51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1"/>
      <c r="N23" s="51"/>
      <c r="O23" s="51"/>
      <c r="P23" s="51"/>
    </row>
    <row r="24" spans="1:25" ht="15.75" customHeight="1" x14ac:dyDescent="0.25">
      <c r="A24" s="50"/>
      <c r="B24" s="50"/>
      <c r="C24" s="50"/>
      <c r="D24" s="50"/>
      <c r="E24" s="50"/>
      <c r="F24" s="50"/>
      <c r="G24" s="50"/>
      <c r="H24" s="50"/>
      <c r="I24" s="15"/>
      <c r="J24" s="15"/>
      <c r="K24" s="15"/>
      <c r="L24" s="15"/>
      <c r="M24" s="15"/>
      <c r="N24" s="15"/>
      <c r="O24" s="15"/>
      <c r="P24" s="15"/>
    </row>
    <row r="25" spans="1:25" ht="15.75" x14ac:dyDescent="0.25">
      <c r="A25" s="6"/>
      <c r="B25" s="6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</row>
    <row r="26" spans="1:25" ht="15.75" x14ac:dyDescent="0.25">
      <c r="A26" s="6"/>
      <c r="B26" s="6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25" ht="15.75" x14ac:dyDescent="0.25">
      <c r="A27" s="6"/>
      <c r="B27" s="6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25" ht="15.75" x14ac:dyDescent="0.25">
      <c r="A28" s="6"/>
      <c r="B28" s="6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</row>
    <row r="29" spans="1:25" ht="15.75" x14ac:dyDescent="0.25">
      <c r="A29" s="6"/>
      <c r="B29" s="6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2"/>
      <c r="R29" s="2"/>
      <c r="S29" s="2"/>
      <c r="T29" s="2"/>
      <c r="U29" s="2"/>
      <c r="V29" s="2"/>
      <c r="W29" s="2"/>
      <c r="X29" s="2"/>
      <c r="Y29" s="2"/>
    </row>
    <row r="30" spans="1:25" ht="15.75" x14ac:dyDescent="0.25">
      <c r="A30" s="6"/>
      <c r="B30" s="6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2"/>
      <c r="R30" s="2"/>
      <c r="S30" s="2"/>
      <c r="T30" s="2"/>
      <c r="U30" s="2"/>
      <c r="V30" s="2"/>
      <c r="W30" s="2"/>
      <c r="X30" s="2"/>
      <c r="Y30" s="2"/>
    </row>
    <row r="31" spans="1:25" ht="15.75" x14ac:dyDescent="0.25">
      <c r="A31" s="6"/>
      <c r="B31" s="6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2"/>
      <c r="R31" s="2"/>
      <c r="S31" s="2"/>
      <c r="T31" s="2"/>
      <c r="U31" s="2"/>
      <c r="V31" s="2"/>
      <c r="W31" s="2"/>
      <c r="X31" s="2"/>
      <c r="Y31" s="2"/>
    </row>
    <row r="32" spans="1:25" ht="15.75" x14ac:dyDescent="0.25">
      <c r="A32" s="6"/>
      <c r="B32" s="6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2"/>
      <c r="R32" s="2"/>
      <c r="S32" s="2"/>
      <c r="T32" s="2"/>
      <c r="U32" s="2"/>
      <c r="V32" s="2"/>
      <c r="W32" s="2"/>
      <c r="X32" s="2"/>
      <c r="Y32" s="2"/>
    </row>
    <row r="33" spans="1:25" ht="15.75" x14ac:dyDescent="0.25">
      <c r="A33" s="6"/>
      <c r="B33" s="6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2"/>
      <c r="R33" s="2"/>
      <c r="S33" s="2"/>
      <c r="T33" s="2"/>
      <c r="U33" s="2"/>
      <c r="V33" s="2"/>
      <c r="W33" s="2"/>
      <c r="X33" s="2"/>
      <c r="Y33" s="2"/>
    </row>
    <row r="34" spans="1:25" ht="15.75" x14ac:dyDescent="0.25">
      <c r="A34" s="6"/>
      <c r="B34" s="6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2"/>
      <c r="R34" s="2"/>
      <c r="S34" s="2"/>
      <c r="T34" s="2"/>
      <c r="U34" s="2"/>
      <c r="V34" s="2"/>
      <c r="W34" s="2"/>
      <c r="X34" s="2"/>
      <c r="Y34" s="2"/>
    </row>
    <row r="35" spans="1:25" ht="15.75" x14ac:dyDescent="0.25">
      <c r="A35" s="6"/>
      <c r="B35" s="6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2"/>
      <c r="R35" s="2"/>
      <c r="S35" s="2"/>
      <c r="T35" s="2"/>
      <c r="U35" s="2"/>
      <c r="V35" s="2"/>
      <c r="W35" s="2"/>
      <c r="X35" s="2"/>
      <c r="Y35" s="2"/>
    </row>
    <row r="36" spans="1:25" ht="15.75" x14ac:dyDescent="0.25">
      <c r="A36" s="6"/>
      <c r="B36" s="6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2"/>
      <c r="R36" s="2"/>
      <c r="S36" s="2"/>
      <c r="T36" s="2"/>
      <c r="U36" s="2"/>
      <c r="V36" s="2"/>
      <c r="W36" s="2"/>
      <c r="X36" s="2"/>
      <c r="Y36" s="2"/>
    </row>
    <row r="37" spans="1:25" ht="15.75" x14ac:dyDescent="0.25">
      <c r="A37" s="6"/>
      <c r="B37" s="6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2"/>
      <c r="R37" s="2"/>
      <c r="S37" s="2"/>
      <c r="T37" s="2"/>
      <c r="U37" s="2"/>
      <c r="V37" s="2"/>
      <c r="W37" s="2"/>
      <c r="X37" s="2"/>
      <c r="Y37" s="2"/>
    </row>
    <row r="38" spans="1:25" ht="15.75" x14ac:dyDescent="0.25">
      <c r="A38" s="6"/>
      <c r="B38" s="6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2"/>
      <c r="R38" s="2"/>
      <c r="S38" s="2"/>
      <c r="T38" s="2"/>
      <c r="U38" s="2"/>
      <c r="V38" s="2"/>
      <c r="W38" s="2"/>
      <c r="X38" s="2"/>
      <c r="Y38" s="2"/>
    </row>
    <row r="39" spans="1:25" ht="15.75" x14ac:dyDescent="0.25">
      <c r="A39" s="6"/>
      <c r="B39" s="6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2"/>
      <c r="R39" s="2"/>
      <c r="S39" s="2"/>
      <c r="T39" s="2"/>
      <c r="U39" s="2"/>
      <c r="V39" s="2"/>
      <c r="W39" s="2"/>
      <c r="X39" s="2"/>
      <c r="Y39" s="2"/>
    </row>
    <row r="40" spans="1:25" ht="15.75" x14ac:dyDescent="0.25">
      <c r="A40" s="6"/>
      <c r="B40" s="6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2"/>
      <c r="R40" s="2"/>
      <c r="S40" s="2"/>
      <c r="T40" s="2"/>
      <c r="U40" s="2"/>
      <c r="V40" s="2"/>
      <c r="W40" s="2"/>
      <c r="X40" s="2"/>
      <c r="Y40" s="2"/>
    </row>
    <row r="41" spans="1:25" ht="15.75" x14ac:dyDescent="0.25">
      <c r="A41" s="6"/>
      <c r="B41" s="6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2"/>
      <c r="R41" s="2"/>
      <c r="S41" s="2"/>
      <c r="T41" s="2"/>
      <c r="U41" s="2"/>
      <c r="V41" s="2"/>
      <c r="W41" s="2"/>
      <c r="X41" s="2"/>
      <c r="Y41" s="2"/>
    </row>
    <row r="42" spans="1:25" ht="15.75" x14ac:dyDescent="0.25">
      <c r="A42" s="6"/>
      <c r="B42" s="6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2"/>
      <c r="R42" s="2"/>
      <c r="S42" s="2"/>
      <c r="T42" s="2"/>
      <c r="U42" s="2"/>
      <c r="V42" s="2"/>
      <c r="W42" s="2"/>
      <c r="X42" s="2"/>
      <c r="Y42" s="2"/>
    </row>
    <row r="43" spans="1:25" ht="15.75" x14ac:dyDescent="0.25">
      <c r="A43" s="6"/>
      <c r="B43" s="6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2"/>
      <c r="R43" s="2"/>
      <c r="S43" s="2"/>
      <c r="T43" s="2"/>
      <c r="U43" s="2"/>
      <c r="V43" s="2"/>
      <c r="W43" s="2"/>
      <c r="X43" s="2"/>
      <c r="Y43" s="2"/>
    </row>
    <row r="44" spans="1:25" ht="15.75" x14ac:dyDescent="0.25">
      <c r="A44" s="6"/>
      <c r="B44" s="6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2"/>
      <c r="R44" s="2"/>
      <c r="S44" s="2"/>
      <c r="T44" s="2"/>
      <c r="U44" s="2"/>
      <c r="V44" s="2"/>
      <c r="W44" s="2"/>
      <c r="X44" s="2"/>
      <c r="Y44" s="2"/>
    </row>
    <row r="45" spans="1:25" ht="15.75" x14ac:dyDescent="0.25">
      <c r="A45" s="6"/>
      <c r="B45" s="6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2"/>
      <c r="R45" s="2"/>
      <c r="S45" s="2"/>
      <c r="T45" s="2"/>
      <c r="U45" s="2"/>
      <c r="V45" s="2"/>
      <c r="W45" s="2"/>
      <c r="X45" s="2"/>
      <c r="Y45" s="2"/>
    </row>
    <row r="46" spans="1:25" ht="15.75" x14ac:dyDescent="0.25">
      <c r="A46" s="6"/>
      <c r="B46" s="6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2"/>
      <c r="R46" s="2"/>
      <c r="S46" s="2"/>
      <c r="T46" s="2"/>
      <c r="U46" s="2"/>
      <c r="V46" s="2"/>
      <c r="W46" s="2"/>
      <c r="X46" s="2"/>
      <c r="Y46" s="2"/>
    </row>
    <row r="47" spans="1:25" ht="15.75" x14ac:dyDescent="0.25">
      <c r="A47" s="6"/>
      <c r="B47" s="6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2"/>
      <c r="R47" s="2"/>
      <c r="S47" s="2"/>
      <c r="T47" s="2"/>
      <c r="U47" s="2"/>
      <c r="V47" s="2"/>
      <c r="W47" s="2"/>
      <c r="X47" s="2"/>
      <c r="Y47" s="2"/>
    </row>
    <row r="48" spans="1:25" ht="15.75" x14ac:dyDescent="0.25">
      <c r="A48" s="6"/>
      <c r="B48" s="6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2"/>
      <c r="R48" s="2"/>
      <c r="S48" s="2"/>
      <c r="T48" s="2"/>
      <c r="U48" s="2"/>
      <c r="V48" s="2"/>
      <c r="W48" s="2"/>
      <c r="X48" s="2"/>
      <c r="Y48" s="2"/>
    </row>
    <row r="49" spans="1:25" ht="15.75" x14ac:dyDescent="0.25">
      <c r="A49" s="6"/>
      <c r="B49" s="6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2"/>
      <c r="R49" s="2"/>
      <c r="S49" s="2"/>
      <c r="T49" s="2"/>
      <c r="U49" s="2"/>
      <c r="V49" s="2"/>
      <c r="W49" s="2"/>
      <c r="X49" s="2"/>
      <c r="Y49" s="2"/>
    </row>
    <row r="50" spans="1:25" ht="15.75" x14ac:dyDescent="0.25">
      <c r="A50" s="6"/>
      <c r="B50" s="6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2"/>
      <c r="R50" s="2"/>
      <c r="S50" s="2"/>
      <c r="T50" s="2"/>
      <c r="U50" s="2"/>
      <c r="V50" s="2"/>
      <c r="W50" s="2"/>
      <c r="X50" s="2"/>
      <c r="Y50" s="2"/>
    </row>
    <row r="51" spans="1:25" ht="15.75" x14ac:dyDescent="0.25">
      <c r="A51" s="6"/>
      <c r="B51" s="6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2"/>
      <c r="R51" s="2"/>
      <c r="S51" s="2"/>
      <c r="T51" s="2"/>
      <c r="U51" s="2"/>
      <c r="V51" s="2"/>
      <c r="W51" s="2"/>
      <c r="X51" s="2"/>
      <c r="Y51" s="2"/>
    </row>
    <row r="52" spans="1:25" ht="15.75" x14ac:dyDescent="0.25">
      <c r="A52" s="6"/>
      <c r="B52" s="6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2"/>
      <c r="R52" s="2"/>
      <c r="S52" s="2"/>
      <c r="T52" s="2"/>
      <c r="U52" s="2"/>
      <c r="V52" s="2"/>
      <c r="W52" s="2"/>
      <c r="X52" s="2"/>
      <c r="Y52" s="2"/>
    </row>
    <row r="53" spans="1:25" ht="15.75" x14ac:dyDescent="0.25">
      <c r="A53" s="6"/>
      <c r="B53" s="6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2"/>
      <c r="R53" s="2"/>
      <c r="S53" s="2"/>
      <c r="T53" s="2"/>
      <c r="U53" s="2"/>
      <c r="V53" s="2"/>
      <c r="W53" s="2"/>
      <c r="X53" s="2"/>
      <c r="Y53" s="2"/>
    </row>
    <row r="54" spans="1:25" ht="15.75" x14ac:dyDescent="0.25">
      <c r="A54" s="6"/>
      <c r="B54" s="6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2"/>
      <c r="R54" s="2"/>
      <c r="S54" s="2"/>
      <c r="T54" s="2"/>
      <c r="U54" s="2"/>
      <c r="V54" s="2"/>
      <c r="W54" s="2"/>
      <c r="X54" s="2"/>
      <c r="Y54" s="2"/>
    </row>
    <row r="55" spans="1:25" ht="15.75" x14ac:dyDescent="0.25">
      <c r="A55" s="6"/>
      <c r="B55" s="6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2"/>
      <c r="R55" s="2"/>
      <c r="S55" s="2"/>
      <c r="T55" s="2"/>
      <c r="U55" s="2"/>
      <c r="V55" s="2"/>
      <c r="W55" s="2"/>
      <c r="X55" s="2"/>
      <c r="Y55" s="2"/>
    </row>
    <row r="56" spans="1:25" ht="15.75" x14ac:dyDescent="0.25">
      <c r="A56" s="6"/>
      <c r="B56" s="6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2"/>
      <c r="R56" s="2"/>
      <c r="S56" s="2"/>
      <c r="T56" s="2"/>
      <c r="U56" s="2"/>
      <c r="V56" s="2"/>
      <c r="W56" s="2"/>
      <c r="X56" s="2"/>
      <c r="Y56" s="2"/>
    </row>
    <row r="57" spans="1:25" ht="15.75" x14ac:dyDescent="0.25">
      <c r="A57" s="6"/>
      <c r="B57" s="6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2"/>
      <c r="R57" s="2"/>
      <c r="S57" s="2"/>
      <c r="T57" s="2"/>
      <c r="U57" s="2"/>
      <c r="V57" s="2"/>
      <c r="W57" s="2"/>
      <c r="X57" s="2"/>
      <c r="Y57" s="2"/>
    </row>
    <row r="58" spans="1:25" ht="15.75" x14ac:dyDescent="0.25">
      <c r="A58" s="6"/>
      <c r="B58" s="6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2"/>
      <c r="R58" s="2"/>
      <c r="S58" s="2"/>
      <c r="T58" s="2"/>
      <c r="U58" s="2"/>
      <c r="V58" s="2"/>
      <c r="W58" s="2"/>
      <c r="X58" s="2"/>
      <c r="Y58" s="2"/>
    </row>
    <row r="59" spans="1:25" ht="15.75" x14ac:dyDescent="0.25">
      <c r="A59" s="6"/>
      <c r="B59" s="6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2"/>
      <c r="R59" s="2"/>
      <c r="S59" s="2"/>
      <c r="T59" s="2"/>
      <c r="U59" s="2"/>
      <c r="V59" s="2"/>
      <c r="W59" s="2"/>
      <c r="X59" s="2"/>
      <c r="Y59" s="2"/>
    </row>
    <row r="60" spans="1:25" ht="15.75" x14ac:dyDescent="0.25">
      <c r="A60" s="6"/>
      <c r="B60" s="6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2"/>
      <c r="R60" s="2"/>
      <c r="S60" s="2"/>
      <c r="T60" s="2"/>
      <c r="U60" s="2"/>
      <c r="V60" s="2"/>
      <c r="W60" s="2"/>
      <c r="X60" s="2"/>
      <c r="Y60" s="2"/>
    </row>
    <row r="61" spans="1:25" ht="15.75" x14ac:dyDescent="0.25">
      <c r="A61" s="6"/>
      <c r="B61" s="6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2"/>
      <c r="R61" s="2"/>
      <c r="S61" s="2"/>
      <c r="T61" s="2"/>
      <c r="U61" s="2"/>
      <c r="V61" s="2"/>
      <c r="W61" s="2"/>
      <c r="X61" s="2"/>
      <c r="Y61" s="2"/>
    </row>
    <row r="62" spans="1:25" ht="15.75" x14ac:dyDescent="0.25">
      <c r="A62" s="6"/>
      <c r="B62" s="6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2"/>
      <c r="R62" s="2"/>
      <c r="S62" s="2"/>
      <c r="T62" s="2"/>
      <c r="U62" s="2"/>
      <c r="V62" s="2"/>
      <c r="W62" s="2"/>
      <c r="X62" s="2"/>
      <c r="Y62" s="2"/>
    </row>
    <row r="63" spans="1:25" ht="15.75" x14ac:dyDescent="0.25">
      <c r="A63" s="6"/>
      <c r="B63" s="6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2"/>
      <c r="R63" s="2"/>
      <c r="S63" s="2"/>
      <c r="T63" s="2"/>
      <c r="U63" s="2"/>
      <c r="V63" s="2"/>
      <c r="W63" s="2"/>
      <c r="X63" s="2"/>
      <c r="Y63" s="2"/>
    </row>
    <row r="64" spans="1:25" ht="15.75" x14ac:dyDescent="0.25">
      <c r="A64" s="6"/>
      <c r="B64" s="6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2"/>
      <c r="R64" s="2"/>
      <c r="S64" s="2"/>
      <c r="T64" s="2"/>
      <c r="U64" s="2"/>
      <c r="V64" s="2"/>
      <c r="W64" s="2"/>
      <c r="X64" s="2"/>
      <c r="Y64" s="2"/>
    </row>
    <row r="65" spans="1:25" ht="15.75" x14ac:dyDescent="0.25">
      <c r="A65" s="6"/>
      <c r="B65" s="6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2"/>
      <c r="R65" s="2"/>
      <c r="S65" s="2"/>
      <c r="T65" s="2"/>
      <c r="U65" s="2"/>
      <c r="V65" s="2"/>
      <c r="W65" s="2"/>
      <c r="X65" s="2"/>
      <c r="Y65" s="2"/>
    </row>
    <row r="66" spans="1:25" ht="15.75" x14ac:dyDescent="0.25">
      <c r="A66" s="6"/>
      <c r="B66" s="6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2"/>
      <c r="R66" s="2"/>
      <c r="S66" s="2"/>
      <c r="T66" s="2"/>
      <c r="U66" s="2"/>
      <c r="V66" s="2"/>
      <c r="W66" s="2"/>
      <c r="X66" s="2"/>
      <c r="Y66" s="2"/>
    </row>
    <row r="67" spans="1:25" ht="15.75" x14ac:dyDescent="0.25">
      <c r="A67" s="6"/>
      <c r="B67" s="6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2"/>
      <c r="R67" s="2"/>
      <c r="S67" s="2"/>
      <c r="T67" s="2"/>
      <c r="U67" s="2"/>
      <c r="V67" s="2"/>
      <c r="W67" s="2"/>
      <c r="X67" s="2"/>
      <c r="Y67" s="2"/>
    </row>
    <row r="68" spans="1:25" ht="15.75" x14ac:dyDescent="0.25">
      <c r="A68" s="6"/>
      <c r="B68" s="6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2"/>
      <c r="R68" s="2"/>
      <c r="S68" s="2"/>
      <c r="T68" s="2"/>
      <c r="U68" s="2"/>
      <c r="V68" s="2"/>
      <c r="W68" s="2"/>
      <c r="X68" s="2"/>
      <c r="Y68" s="2"/>
    </row>
    <row r="69" spans="1:25" ht="15.75" x14ac:dyDescent="0.25">
      <c r="A69" s="6"/>
      <c r="B69" s="6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2"/>
      <c r="R69" s="2"/>
      <c r="S69" s="2"/>
      <c r="T69" s="2"/>
      <c r="U69" s="2"/>
      <c r="V69" s="2"/>
      <c r="W69" s="2"/>
      <c r="X69" s="2"/>
      <c r="Y69" s="2"/>
    </row>
    <row r="70" spans="1:25" ht="15.75" x14ac:dyDescent="0.25">
      <c r="A70" s="6"/>
      <c r="B70" s="6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2"/>
      <c r="R70" s="2"/>
      <c r="S70" s="2"/>
      <c r="T70" s="2"/>
      <c r="U70" s="2"/>
      <c r="V70" s="2"/>
      <c r="W70" s="2"/>
      <c r="X70" s="2"/>
      <c r="Y70" s="2"/>
    </row>
    <row r="71" spans="1:25" ht="15.75" x14ac:dyDescent="0.25">
      <c r="A71" s="6"/>
      <c r="B71" s="6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2"/>
      <c r="R71" s="2"/>
      <c r="S71" s="2"/>
      <c r="T71" s="2"/>
      <c r="U71" s="2"/>
      <c r="V71" s="2"/>
      <c r="W71" s="2"/>
      <c r="X71" s="2"/>
      <c r="Y71" s="2"/>
    </row>
    <row r="72" spans="1:25" ht="15.75" x14ac:dyDescent="0.25">
      <c r="A72" s="6"/>
      <c r="B72" s="6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2"/>
      <c r="R72" s="2"/>
      <c r="S72" s="2"/>
      <c r="T72" s="2"/>
      <c r="U72" s="2"/>
      <c r="V72" s="2"/>
      <c r="W72" s="2"/>
      <c r="X72" s="2"/>
      <c r="Y72" s="2"/>
    </row>
    <row r="73" spans="1:25" ht="15.75" x14ac:dyDescent="0.25">
      <c r="A73" s="6"/>
      <c r="B73" s="6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2"/>
      <c r="R73" s="2"/>
      <c r="S73" s="2"/>
      <c r="T73" s="2"/>
      <c r="U73" s="2"/>
      <c r="V73" s="2"/>
      <c r="W73" s="2"/>
      <c r="X73" s="2"/>
      <c r="Y73" s="2"/>
    </row>
    <row r="74" spans="1:25" ht="15.75" x14ac:dyDescent="0.25">
      <c r="A74" s="6"/>
      <c r="B74" s="6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2"/>
      <c r="R74" s="2"/>
      <c r="S74" s="2"/>
      <c r="T74" s="2"/>
      <c r="U74" s="2"/>
      <c r="V74" s="2"/>
      <c r="W74" s="2"/>
      <c r="X74" s="2"/>
      <c r="Y74" s="2"/>
    </row>
    <row r="75" spans="1:25" ht="15.75" x14ac:dyDescent="0.25">
      <c r="A75" s="6"/>
      <c r="B75" s="6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2"/>
      <c r="R75" s="2"/>
      <c r="S75" s="2"/>
      <c r="T75" s="2"/>
      <c r="U75" s="2"/>
      <c r="V75" s="2"/>
      <c r="W75" s="2"/>
      <c r="X75" s="2"/>
      <c r="Y75" s="2"/>
    </row>
    <row r="76" spans="1:25" ht="15.75" x14ac:dyDescent="0.25">
      <c r="A76" s="6"/>
      <c r="B76" s="6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2"/>
      <c r="R76" s="2"/>
      <c r="S76" s="2"/>
      <c r="T76" s="2"/>
      <c r="U76" s="2"/>
      <c r="V76" s="2"/>
      <c r="W76" s="2"/>
      <c r="X76" s="2"/>
      <c r="Y76" s="2"/>
    </row>
    <row r="77" spans="1:25" ht="15.75" x14ac:dyDescent="0.25">
      <c r="A77" s="6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2"/>
      <c r="R77" s="2"/>
      <c r="S77" s="2"/>
      <c r="T77" s="2"/>
      <c r="U77" s="2"/>
      <c r="V77" s="2"/>
      <c r="W77" s="2"/>
      <c r="X77" s="2"/>
      <c r="Y77" s="2"/>
    </row>
    <row r="78" spans="1:25" ht="15.75" x14ac:dyDescent="0.25">
      <c r="A78" s="6"/>
      <c r="B78" s="6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2"/>
      <c r="R78" s="2"/>
      <c r="S78" s="2"/>
      <c r="T78" s="2"/>
      <c r="U78" s="2"/>
      <c r="V78" s="2"/>
      <c r="W78" s="2"/>
      <c r="X78" s="2"/>
      <c r="Y78" s="2"/>
    </row>
    <row r="79" spans="1:25" ht="15.75" x14ac:dyDescent="0.25">
      <c r="A79" s="6"/>
      <c r="B79" s="6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2"/>
      <c r="R79" s="2"/>
      <c r="S79" s="2"/>
      <c r="T79" s="2"/>
      <c r="U79" s="2"/>
      <c r="V79" s="2"/>
      <c r="W79" s="2"/>
      <c r="X79" s="2"/>
      <c r="Y79" s="2"/>
    </row>
    <row r="80" spans="1:25" ht="15.75" x14ac:dyDescent="0.25">
      <c r="A80" s="6"/>
      <c r="B80" s="6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2"/>
      <c r="R80" s="2"/>
      <c r="S80" s="2"/>
      <c r="T80" s="2"/>
      <c r="U80" s="2"/>
      <c r="V80" s="2"/>
      <c r="W80" s="2"/>
      <c r="X80" s="2"/>
      <c r="Y80" s="2"/>
    </row>
    <row r="81" spans="1:25" ht="15.75" x14ac:dyDescent="0.25">
      <c r="A81" s="6"/>
      <c r="B81" s="6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2"/>
      <c r="R81" s="2"/>
      <c r="S81" s="2"/>
      <c r="T81" s="2"/>
      <c r="U81" s="2"/>
      <c r="V81" s="2"/>
      <c r="W81" s="2"/>
      <c r="X81" s="2"/>
      <c r="Y81" s="2"/>
    </row>
    <row r="82" spans="1:25" ht="15.75" x14ac:dyDescent="0.25">
      <c r="A82" s="6"/>
      <c r="B82" s="6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2"/>
      <c r="R82" s="2"/>
      <c r="S82" s="2"/>
      <c r="T82" s="2"/>
      <c r="U82" s="2"/>
      <c r="V82" s="2"/>
      <c r="W82" s="2"/>
      <c r="X82" s="2"/>
      <c r="Y82" s="2"/>
    </row>
    <row r="83" spans="1:25" ht="15.75" x14ac:dyDescent="0.25">
      <c r="A83" s="6"/>
      <c r="B83" s="6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2"/>
      <c r="R83" s="2"/>
      <c r="S83" s="2"/>
      <c r="T83" s="2"/>
      <c r="U83" s="2"/>
      <c r="V83" s="2"/>
      <c r="W83" s="2"/>
      <c r="X83" s="2"/>
      <c r="Y83" s="2"/>
    </row>
    <row r="84" spans="1:25" ht="15.75" x14ac:dyDescent="0.25">
      <c r="A84" s="6"/>
      <c r="B84" s="6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2"/>
      <c r="R84" s="2"/>
      <c r="S84" s="2"/>
      <c r="T84" s="2"/>
      <c r="U84" s="2"/>
      <c r="V84" s="2"/>
      <c r="W84" s="2"/>
      <c r="X84" s="2"/>
      <c r="Y84" s="2"/>
    </row>
    <row r="85" spans="1:25" ht="15.75" x14ac:dyDescent="0.25">
      <c r="A85" s="6"/>
      <c r="B85" s="6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2"/>
      <c r="R85" s="2"/>
      <c r="S85" s="2"/>
      <c r="T85" s="2"/>
      <c r="U85" s="2"/>
      <c r="V85" s="2"/>
      <c r="W85" s="2"/>
      <c r="X85" s="2"/>
      <c r="Y85" s="2"/>
    </row>
    <row r="86" spans="1:25" ht="15.75" x14ac:dyDescent="0.25">
      <c r="A86" s="6"/>
      <c r="B86" s="6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2"/>
      <c r="R86" s="2"/>
      <c r="S86" s="2"/>
      <c r="T86" s="2"/>
      <c r="U86" s="2"/>
      <c r="V86" s="2"/>
      <c r="W86" s="2"/>
      <c r="X86" s="2"/>
      <c r="Y86" s="2"/>
    </row>
    <row r="87" spans="1:25" ht="15.75" x14ac:dyDescent="0.25">
      <c r="A87" s="6"/>
      <c r="B87" s="6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2"/>
      <c r="R87" s="2"/>
      <c r="S87" s="2"/>
      <c r="T87" s="2"/>
      <c r="U87" s="2"/>
      <c r="V87" s="2"/>
      <c r="W87" s="2"/>
      <c r="X87" s="2"/>
      <c r="Y87" s="2"/>
    </row>
    <row r="88" spans="1:25" ht="15.75" x14ac:dyDescent="0.25">
      <c r="A88" s="6"/>
      <c r="B88" s="6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2"/>
      <c r="R88" s="2"/>
      <c r="S88" s="2"/>
      <c r="T88" s="2"/>
      <c r="U88" s="2"/>
      <c r="V88" s="2"/>
      <c r="W88" s="2"/>
      <c r="X88" s="2"/>
      <c r="Y88" s="2"/>
    </row>
    <row r="89" spans="1:25" ht="15.75" x14ac:dyDescent="0.25">
      <c r="A89" s="6"/>
      <c r="B89" s="6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2"/>
      <c r="R89" s="2"/>
      <c r="S89" s="2"/>
      <c r="T89" s="2"/>
      <c r="U89" s="2"/>
      <c r="V89" s="2"/>
      <c r="W89" s="2"/>
      <c r="X89" s="2"/>
      <c r="Y89" s="2"/>
    </row>
    <row r="90" spans="1:25" ht="15.75" x14ac:dyDescent="0.25">
      <c r="A90" s="6"/>
      <c r="B90" s="6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2"/>
      <c r="R90" s="2"/>
      <c r="S90" s="2"/>
      <c r="T90" s="2"/>
      <c r="U90" s="2"/>
      <c r="V90" s="2"/>
      <c r="W90" s="2"/>
      <c r="X90" s="2"/>
      <c r="Y90" s="2"/>
    </row>
    <row r="91" spans="1:25" ht="15.75" x14ac:dyDescent="0.25">
      <c r="A91" s="6"/>
      <c r="B91" s="6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2"/>
      <c r="R91" s="2"/>
      <c r="S91" s="2"/>
      <c r="T91" s="2"/>
      <c r="U91" s="2"/>
      <c r="V91" s="2"/>
      <c r="W91" s="2"/>
      <c r="X91" s="2"/>
      <c r="Y91" s="2"/>
    </row>
    <row r="92" spans="1:25" ht="15.75" x14ac:dyDescent="0.25">
      <c r="A92" s="6"/>
      <c r="B92" s="6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2"/>
      <c r="R92" s="2"/>
      <c r="S92" s="2"/>
      <c r="T92" s="2"/>
      <c r="U92" s="2"/>
      <c r="V92" s="2"/>
      <c r="W92" s="2"/>
      <c r="X92" s="2"/>
      <c r="Y92" s="2"/>
    </row>
    <row r="93" spans="1:25" ht="15.75" x14ac:dyDescent="0.25">
      <c r="A93" s="6"/>
      <c r="B93" s="6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2"/>
      <c r="R93" s="2"/>
      <c r="S93" s="2"/>
      <c r="T93" s="2"/>
      <c r="U93" s="2"/>
      <c r="V93" s="2"/>
      <c r="W93" s="2"/>
      <c r="X93" s="2"/>
      <c r="Y93" s="2"/>
    </row>
    <row r="94" spans="1:25" ht="15.75" x14ac:dyDescent="0.25">
      <c r="A94" s="6"/>
      <c r="B94" s="6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2"/>
      <c r="R94" s="2"/>
      <c r="S94" s="2"/>
      <c r="T94" s="2"/>
      <c r="U94" s="2"/>
      <c r="V94" s="2"/>
      <c r="W94" s="2"/>
      <c r="X94" s="2"/>
      <c r="Y94" s="2"/>
    </row>
    <row r="95" spans="1:25" ht="15.75" x14ac:dyDescent="0.25">
      <c r="A95" s="6"/>
      <c r="B95" s="6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2"/>
      <c r="R95" s="2"/>
      <c r="S95" s="2"/>
      <c r="T95" s="2"/>
      <c r="U95" s="2"/>
      <c r="V95" s="2"/>
      <c r="W95" s="2"/>
      <c r="X95" s="2"/>
      <c r="Y95" s="2"/>
    </row>
    <row r="96" spans="1:25" ht="15.75" x14ac:dyDescent="0.25">
      <c r="A96" s="6"/>
      <c r="B96" s="6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2"/>
      <c r="R96" s="2"/>
      <c r="S96" s="2"/>
      <c r="T96" s="2"/>
      <c r="U96" s="2"/>
      <c r="V96" s="2"/>
      <c r="W96" s="2"/>
      <c r="X96" s="2"/>
      <c r="Y96" s="2"/>
    </row>
    <row r="97" spans="1:25" ht="15.75" x14ac:dyDescent="0.25">
      <c r="A97" s="6"/>
      <c r="B97" s="6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2"/>
      <c r="R97" s="2"/>
      <c r="S97" s="2"/>
      <c r="T97" s="2"/>
      <c r="U97" s="2"/>
      <c r="V97" s="2"/>
      <c r="W97" s="2"/>
      <c r="X97" s="2"/>
      <c r="Y97" s="2"/>
    </row>
    <row r="98" spans="1:25" ht="15.75" x14ac:dyDescent="0.25">
      <c r="A98" s="6"/>
      <c r="B98" s="6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2"/>
      <c r="R98" s="2"/>
      <c r="S98" s="2"/>
      <c r="T98" s="2"/>
      <c r="U98" s="2"/>
      <c r="V98" s="2"/>
      <c r="W98" s="2"/>
      <c r="X98" s="2"/>
      <c r="Y98" s="2"/>
    </row>
    <row r="99" spans="1:25" ht="15.75" x14ac:dyDescent="0.25">
      <c r="A99" s="6"/>
      <c r="B99" s="6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2"/>
      <c r="R99" s="2"/>
      <c r="S99" s="2"/>
      <c r="T99" s="2"/>
      <c r="U99" s="2"/>
      <c r="V99" s="2"/>
      <c r="W99" s="2"/>
      <c r="X99" s="2"/>
      <c r="Y99" s="2"/>
    </row>
    <row r="100" spans="1:25" ht="15.75" x14ac:dyDescent="0.25">
      <c r="A100" s="6"/>
      <c r="B100" s="6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2"/>
      <c r="R100" s="2"/>
      <c r="S100" s="2"/>
      <c r="T100" s="2"/>
      <c r="U100" s="2"/>
      <c r="V100" s="2"/>
      <c r="W100" s="2"/>
      <c r="X100" s="2"/>
      <c r="Y100" s="2"/>
    </row>
    <row r="101" spans="1:25" ht="15.75" x14ac:dyDescent="0.25">
      <c r="A101" s="6"/>
      <c r="B101" s="6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2"/>
      <c r="R101" s="2"/>
      <c r="S101" s="2"/>
      <c r="T101" s="2"/>
      <c r="U101" s="2"/>
      <c r="V101" s="2"/>
      <c r="W101" s="2"/>
      <c r="X101" s="2"/>
      <c r="Y101" s="2"/>
    </row>
    <row r="102" spans="1:25" ht="15.75" x14ac:dyDescent="0.25">
      <c r="A102" s="6"/>
      <c r="B102" s="6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2"/>
      <c r="R102" s="2"/>
      <c r="S102" s="2"/>
      <c r="T102" s="2"/>
      <c r="U102" s="2"/>
      <c r="V102" s="2"/>
      <c r="W102" s="2"/>
      <c r="X102" s="2"/>
      <c r="Y102" s="2"/>
    </row>
    <row r="103" spans="1:25" ht="15.75" x14ac:dyDescent="0.25">
      <c r="A103" s="6"/>
      <c r="B103" s="6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2"/>
      <c r="R103" s="2"/>
      <c r="S103" s="2"/>
      <c r="T103" s="2"/>
      <c r="U103" s="2"/>
      <c r="V103" s="2"/>
      <c r="W103" s="2"/>
      <c r="X103" s="2"/>
      <c r="Y103" s="2"/>
    </row>
    <row r="104" spans="1:25" ht="15.75" x14ac:dyDescent="0.25">
      <c r="A104" s="6"/>
      <c r="B104" s="6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2"/>
      <c r="R104" s="2"/>
      <c r="S104" s="2"/>
      <c r="T104" s="2"/>
      <c r="U104" s="2"/>
      <c r="V104" s="2"/>
      <c r="W104" s="2"/>
      <c r="X104" s="2"/>
      <c r="Y104" s="2"/>
    </row>
    <row r="105" spans="1:25" ht="15.75" x14ac:dyDescent="0.25">
      <c r="A105" s="6"/>
      <c r="B105" s="6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2"/>
      <c r="R105" s="2"/>
      <c r="S105" s="2"/>
      <c r="T105" s="2"/>
      <c r="U105" s="2"/>
      <c r="V105" s="2"/>
      <c r="W105" s="2"/>
      <c r="X105" s="2"/>
      <c r="Y105" s="2"/>
    </row>
    <row r="106" spans="1:25" ht="15.75" x14ac:dyDescent="0.25">
      <c r="A106" s="6"/>
      <c r="B106" s="6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2"/>
      <c r="R106" s="2"/>
      <c r="S106" s="2"/>
      <c r="T106" s="2"/>
      <c r="U106" s="2"/>
      <c r="V106" s="2"/>
      <c r="W106" s="2"/>
      <c r="X106" s="2"/>
      <c r="Y106" s="2"/>
    </row>
    <row r="107" spans="1:25" ht="15.75" x14ac:dyDescent="0.25">
      <c r="A107" s="6"/>
      <c r="B107" s="6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2"/>
      <c r="R107" s="2"/>
      <c r="S107" s="2"/>
      <c r="T107" s="2"/>
      <c r="U107" s="2"/>
      <c r="V107" s="2"/>
      <c r="W107" s="2"/>
      <c r="X107" s="2"/>
      <c r="Y107" s="2"/>
    </row>
    <row r="108" spans="1:25" ht="15.75" x14ac:dyDescent="0.25">
      <c r="A108" s="6"/>
      <c r="B108" s="6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2"/>
      <c r="R108" s="2"/>
      <c r="S108" s="2"/>
      <c r="T108" s="2"/>
      <c r="U108" s="2"/>
      <c r="V108" s="2"/>
      <c r="W108" s="2"/>
      <c r="X108" s="2"/>
      <c r="Y108" s="2"/>
    </row>
    <row r="109" spans="1:25" ht="15.75" x14ac:dyDescent="0.25">
      <c r="A109" s="6"/>
      <c r="B109" s="6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2"/>
      <c r="R109" s="2"/>
      <c r="S109" s="2"/>
      <c r="T109" s="2"/>
      <c r="U109" s="2"/>
      <c r="V109" s="2"/>
      <c r="W109" s="2"/>
      <c r="X109" s="2"/>
      <c r="Y109" s="2"/>
    </row>
    <row r="110" spans="1:25" x14ac:dyDescent="0.25">
      <c r="A110" s="8"/>
      <c r="B110" s="8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</row>
    <row r="111" spans="1:25" x14ac:dyDescent="0.25">
      <c r="A111" s="8"/>
      <c r="B111" s="8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</row>
    <row r="112" spans="1:25" x14ac:dyDescent="0.25">
      <c r="A112" s="8"/>
      <c r="B112" s="8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</row>
    <row r="113" spans="1:16" x14ac:dyDescent="0.25">
      <c r="A113" s="8"/>
      <c r="B113" s="8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</row>
    <row r="114" spans="1:16" x14ac:dyDescent="0.25">
      <c r="A114" s="8"/>
      <c r="B114" s="8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</row>
    <row r="115" spans="1:16" x14ac:dyDescent="0.25">
      <c r="A115" s="8"/>
      <c r="B115" s="8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</row>
    <row r="116" spans="1:16" x14ac:dyDescent="0.25">
      <c r="A116" s="8"/>
      <c r="B116" s="8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</row>
    <row r="117" spans="1:16" x14ac:dyDescent="0.25">
      <c r="A117" s="8"/>
      <c r="B117" s="8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</row>
    <row r="118" spans="1:16" x14ac:dyDescent="0.25">
      <c r="A118" s="8"/>
      <c r="B118" s="8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</row>
    <row r="119" spans="1:16" x14ac:dyDescent="0.25">
      <c r="A119" s="8"/>
      <c r="B119" s="8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</row>
    <row r="120" spans="1:16" x14ac:dyDescent="0.25">
      <c r="A120" s="8"/>
      <c r="B120" s="8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</row>
    <row r="121" spans="1:16" x14ac:dyDescent="0.25">
      <c r="A121" s="8"/>
      <c r="B121" s="8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</row>
    <row r="122" spans="1:16" x14ac:dyDescent="0.25">
      <c r="A122" s="8"/>
      <c r="B122" s="8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</row>
    <row r="123" spans="1:16" x14ac:dyDescent="0.25">
      <c r="A123" s="8"/>
      <c r="B123" s="8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</row>
    <row r="124" spans="1:16" x14ac:dyDescent="0.25">
      <c r="A124" s="8"/>
      <c r="B124" s="8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</row>
    <row r="125" spans="1:16" x14ac:dyDescent="0.25">
      <c r="A125" s="8"/>
      <c r="B125" s="8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</row>
    <row r="126" spans="1:16" x14ac:dyDescent="0.25">
      <c r="A126" s="8"/>
      <c r="B126" s="8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</row>
    <row r="127" spans="1:16" x14ac:dyDescent="0.25">
      <c r="A127" s="8"/>
      <c r="B127" s="8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</row>
    <row r="1048522" spans="1:25" x14ac:dyDescent="0.25">
      <c r="A1048522" s="2"/>
      <c r="B1048522" s="2"/>
      <c r="D1048522" s="5"/>
      <c r="Q1048522" s="2"/>
      <c r="R1048522" s="2"/>
      <c r="S1048522" s="2"/>
      <c r="T1048522" s="2"/>
      <c r="U1048522" s="2"/>
      <c r="V1048522" s="2"/>
      <c r="W1048522" s="2"/>
      <c r="X1048522" s="2"/>
      <c r="Y1048522" s="2"/>
    </row>
  </sheetData>
  <mergeCells count="18">
    <mergeCell ref="A24:H24"/>
    <mergeCell ref="A23:P23"/>
    <mergeCell ref="A22:O22"/>
    <mergeCell ref="D4:D5"/>
    <mergeCell ref="N4:N5"/>
    <mergeCell ref="C2:P3"/>
    <mergeCell ref="A1:P1"/>
    <mergeCell ref="A4:A5"/>
    <mergeCell ref="C4:C5"/>
    <mergeCell ref="I4:I5"/>
    <mergeCell ref="J4:J5"/>
    <mergeCell ref="K4:M4"/>
    <mergeCell ref="O4:O5"/>
    <mergeCell ref="B4:B5"/>
    <mergeCell ref="E4:E5"/>
    <mergeCell ref="P4:P5"/>
    <mergeCell ref="F4:H4"/>
    <mergeCell ref="A2:B3"/>
  </mergeCells>
  <conditionalFormatting sqref="M6:N21">
    <cfRule type="cellIs" dxfId="2" priority="7" stopIfTrue="1" operator="greaterThanOrEqual">
      <formula>0.33</formula>
    </cfRule>
    <cfRule type="cellIs" dxfId="1" priority="8" stopIfTrue="1" operator="greaterThanOrEqual">
      <formula>0.33</formula>
    </cfRule>
    <cfRule type="cellIs" dxfId="0" priority="9" stopIfTrue="1" operator="between">
      <formula>33</formula>
      <formula>100</formula>
    </cfRule>
  </conditionalFormatting>
  <pageMargins left="0.39370078740157483" right="0.39370078740157483" top="0.59055118110236227" bottom="0.59055118110236227" header="0" footer="0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закупка</vt:lpstr>
      <vt:lpstr>закупка!Область_печати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zamahr</cp:lastModifiedBy>
  <cp:lastPrinted>2025-10-28T10:10:58Z</cp:lastPrinted>
  <dcterms:created xsi:type="dcterms:W3CDTF">2022-04-11T10:29:27Z</dcterms:created>
  <dcterms:modified xsi:type="dcterms:W3CDTF">2026-05-07T06:49:04Z</dcterms:modified>
</cp:coreProperties>
</file>