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ochkin_ga\Desktop\Извещение\Апрель 2026 ЭМ\ЭМ 10.04.2026 Аудиосистема\Документы\"/>
    </mc:Choice>
  </mc:AlternateContent>
  <bookViews>
    <workbookView xWindow="0" yWindow="0" windowWidth="28800" windowHeight="11835"/>
  </bookViews>
  <sheets>
    <sheet name="Обосн.НМЦК от 100т.р.(к сл.зап)" sheetId="4" r:id="rId1"/>
  </sheets>
  <definedNames>
    <definedName name="_Hlk201846720" localSheetId="0">'Обосн.НМЦК от 100т.р.(к сл.зап)'!#REF!</definedName>
    <definedName name="_xlnm.Print_Area" localSheetId="0">'Обосн.НМЦК от 100т.р.(к сл.зап)'!$A$1:$O$19</definedName>
  </definedNames>
  <calcPr calcId="152511"/>
</workbook>
</file>

<file path=xl/calcChain.xml><?xml version="1.0" encoding="utf-8"?>
<calcChain xmlns="http://schemas.openxmlformats.org/spreadsheetml/2006/main">
  <c r="J10" i="4" l="1"/>
  <c r="K10" i="4" s="1"/>
  <c r="E11" i="4" l="1"/>
  <c r="D11" i="4"/>
  <c r="L10" i="4"/>
  <c r="M10" i="4"/>
  <c r="C11" i="4"/>
  <c r="K11" i="4" l="1"/>
  <c r="N10" i="4"/>
  <c r="K12" i="4" l="1"/>
</calcChain>
</file>

<file path=xl/sharedStrings.xml><?xml version="1.0" encoding="utf-8"?>
<sst xmlns="http://schemas.openxmlformats.org/spreadsheetml/2006/main" count="31" uniqueCount="31">
  <si>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</si>
  <si>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</si>
  <si>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</si>
  <si>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</si>
  <si>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Определена и обоснована методом сопоставимых рыночных цен (анализа рынка)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</si>
  <si>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</si>
  <si>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</si>
  <si>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</si>
  <si>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</si>
  <si>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рекомендаций. товары, работ, услуг, информация о которых имеется в свободном доступе.
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</si>
  <si>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</si>
  <si>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</si>
  <si>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>Определение однородности совокупности значений выявленных цен (СПРАВОЧНО)</t>
  </si>
  <si>
    <r>
      <t xml:space="preserve">V - коэф-нт вариации 
</t>
    </r>
    <r>
      <rPr>
        <i/>
        <sz val="10"/>
        <color theme="1"/>
        <rFont val="Times New Roman"/>
        <family val="1"/>
        <charset val="204"/>
      </rPr>
      <t>(не должен превышать 33%)</t>
    </r>
  </si>
  <si>
    <t>Цена договора</t>
  </si>
  <si>
    <t>ОКПД2</t>
  </si>
  <si>
    <t>и удостоверений к почетным знакам.</t>
  </si>
  <si>
    <t xml:space="preserve">Цена договора, заключаемого с единственным поставщиком (подрядчиком, исполнителем):                              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</si>
  <si>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</si>
  <si>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 xml:space="preserve"> СОСТАВИЛ </t>
  </si>
  <si>
    <t>_____________________________</t>
  </si>
  <si>
    <r>
      <t>с осуществлением сбора и анализа общедоступной ценовой информации
в соответсвии с описанием объекта закупки поставку портативной аудиосистемы</t>
    </r>
    <r>
      <rPr>
        <b/>
        <sz val="11"/>
        <color rgb="FFFF0000"/>
        <rFont val="Times New Roman"/>
        <family val="1"/>
        <charset val="204"/>
      </rPr>
      <t xml:space="preserve"> </t>
    </r>
  </si>
  <si>
    <t>Иформация из общедоступных источников  сети «Интеренет», сайт: https://www.dns-shop.ru/</t>
  </si>
  <si>
    <t>Иформация из общедоступных источников  сети «Интеренет», сайт: https://www.citilink.ru/</t>
  </si>
  <si>
    <t>Иформация из общедоступных источников  сети «Интеренет», сайт: https://www.chipdip.ru/</t>
  </si>
  <si>
    <t>Колонка портативная</t>
  </si>
  <si>
    <t>шт.</t>
  </si>
  <si>
    <t>26.40.31.190</t>
  </si>
  <si>
    <t>Ведущий инспектор отдела технической поддержки и системного администрирования</t>
  </si>
  <si>
    <t>Н.А. Минакова</t>
  </si>
  <si>
    <t>Н(М)ЦД составляет 36 980,00 руб. (Тридцать шесть тысяч девятьсот восемьдесят рублей 00 копеек) (без учета НДС)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</si>
</sst>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\ _₽"/>
  </numFmts>
  <fonts count="2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6" applyFont="1"/>
    <xf numFmtId="0" fontId="7" fillId="0" borderId="0" xfId="6" applyFont="1" applyAlignment="1">
      <alignment vertical="center" wrapText="1"/>
    </xf>
    <xf numFmtId="0" fontId="8" fillId="0" borderId="0" xfId="6" applyFont="1"/>
    <xf numFmtId="0" fontId="9" fillId="0" borderId="0" xfId="6" applyFont="1" applyAlignment="1">
      <alignment vertical="center" wrapText="1"/>
    </xf>
    <xf numFmtId="0" fontId="4" fillId="0" borderId="0" xfId="6" applyFont="1" applyAlignment="1">
      <alignment horizontal="center" vertical="center" wrapText="1"/>
    </xf>
    <xf numFmtId="43" fontId="11" fillId="0" borderId="1" xfId="7" applyFont="1" applyBorder="1" applyAlignment="1">
      <alignment horizontal="center" vertical="center" wrapText="1"/>
    </xf>
    <xf numFmtId="0" fontId="4" fillId="0" borderId="1" xfId="6" applyFont="1" applyBorder="1"/>
    <xf numFmtId="2" fontId="10" fillId="0" borderId="1" xfId="6" applyNumberFormat="1" applyFont="1" applyFill="1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/>
    </xf>
    <xf numFmtId="0" fontId="8" fillId="0" borderId="0" xfId="6" applyFont="1" applyBorder="1"/>
    <xf numFmtId="0" fontId="4" fillId="0" borderId="0" xfId="6" applyFont="1" applyBorder="1"/>
    <xf numFmtId="0" fontId="12" fillId="0" borderId="0" xfId="6" applyFont="1" applyBorder="1" applyAlignment="1">
      <alignment horizontal="center" vertical="center"/>
    </xf>
    <xf numFmtId="10" fontId="10" fillId="0" borderId="1" xfId="6" applyNumberFormat="1" applyFont="1" applyBorder="1" applyAlignment="1">
      <alignment horizontal="center" vertical="center" wrapText="1"/>
    </xf>
    <xf numFmtId="0" fontId="4" fillId="2" borderId="0" xfId="6" applyFont="1" applyFill="1" applyBorder="1" applyAlignment="1">
      <alignment horizontal="center" vertical="center"/>
    </xf>
    <xf numFmtId="0" fontId="4" fillId="0" borderId="0" xfId="6" applyFont="1" applyAlignment="1">
      <alignment horizontal="left"/>
    </xf>
    <xf numFmtId="0" fontId="5" fillId="0" borderId="0" xfId="6" applyFont="1" applyAlignment="1">
      <alignment horizontal="center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4" fillId="0" borderId="0" xfId="6" applyFont="1" applyAlignment="1">
      <alignment horizontal="left" vertical="top" wrapText="1"/>
    </xf>
    <xf numFmtId="0" fontId="7" fillId="0" borderId="0" xfId="6" applyFont="1" applyAlignment="1">
      <alignment horizontal="center" vertical="top" wrapText="1"/>
    </xf>
    <xf numFmtId="2" fontId="10" fillId="0" borderId="1" xfId="6" applyNumberFormat="1" applyFont="1" applyBorder="1" applyAlignment="1">
      <alignment horizontal="center" vertical="center" wrapText="1"/>
    </xf>
    <xf numFmtId="43" fontId="4" fillId="0" borderId="0" xfId="6" applyNumberFormat="1" applyFont="1"/>
    <xf numFmtId="0" fontId="4" fillId="2" borderId="0" xfId="6" applyFont="1" applyFill="1"/>
    <xf numFmtId="0" fontId="4" fillId="2" borderId="0" xfId="6" applyFont="1" applyFill="1" applyBorder="1"/>
    <xf numFmtId="0" fontId="10" fillId="0" borderId="1" xfId="6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1" xfId="6" applyNumberFormat="1" applyFont="1" applyFill="1" applyBorder="1" applyAlignment="1">
      <alignment horizontal="center" vertical="center" wrapText="1"/>
    </xf>
    <xf numFmtId="4" fontId="10" fillId="0" borderId="1" xfId="6" applyNumberFormat="1" applyFont="1" applyFill="1" applyBorder="1" applyAlignment="1">
      <alignment horizontal="center" vertical="center" wrapText="1"/>
    </xf>
    <xf numFmtId="4" fontId="14" fillId="0" borderId="4" xfId="0" applyNumberFormat="1" applyFont="1" applyFill="1" applyBorder="1" applyAlignment="1">
      <alignment horizontal="center" vertical="center" wrapText="1"/>
    </xf>
    <xf numFmtId="4" fontId="4" fillId="0" borderId="0" xfId="6" applyNumberFormat="1" applyFont="1"/>
    <xf numFmtId="0" fontId="5" fillId="0" borderId="1" xfId="6" applyFont="1" applyBorder="1" applyAlignment="1">
      <alignment horizontal="center" vertical="center" wrapText="1"/>
    </xf>
    <xf numFmtId="4" fontId="16" fillId="3" borderId="1" xfId="6" applyNumberFormat="1" applyFont="1" applyFill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/>
    </xf>
    <xf numFmtId="43" fontId="4" fillId="2" borderId="0" xfId="6" applyNumberFormat="1" applyFont="1" applyFill="1"/>
    <xf numFmtId="0" fontId="18" fillId="0" borderId="1" xfId="6" applyFont="1" applyBorder="1" applyAlignment="1">
      <alignment horizontal="center" vertical="center" wrapText="1"/>
    </xf>
    <xf numFmtId="0" fontId="18" fillId="0" borderId="4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top" wrapText="1"/>
    </xf>
    <xf numFmtId="43" fontId="11" fillId="0" borderId="1" xfId="7" applyFont="1" applyFill="1" applyBorder="1" applyAlignment="1">
      <alignment horizontal="center" vertical="center" wrapText="1"/>
    </xf>
    <xf numFmtId="0" fontId="15" fillId="0" borderId="1" xfId="6" applyNumberFormat="1" applyFont="1" applyFill="1" applyBorder="1" applyAlignment="1">
      <alignment horizontal="center" vertical="center" wrapText="1"/>
    </xf>
    <xf numFmtId="0" fontId="19" fillId="2" borderId="0" xfId="6" applyFont="1" applyFill="1" applyBorder="1" applyAlignment="1">
      <alignment horizontal="left"/>
    </xf>
    <xf numFmtId="0" fontId="5" fillId="0" borderId="0" xfId="6" applyFont="1" applyAlignment="1">
      <alignment horizontal="left" vertical="top" wrapText="1"/>
    </xf>
    <xf numFmtId="0" fontId="4" fillId="0" borderId="0" xfId="6" applyFont="1" applyFill="1"/>
    <xf numFmtId="0" fontId="4" fillId="0" borderId="0" xfId="6" applyFont="1" applyFill="1" applyAlignment="1">
      <alignment horizontal="left"/>
    </xf>
    <xf numFmtId="0" fontId="23" fillId="0" borderId="1" xfId="6" applyFont="1" applyFill="1" applyBorder="1" applyAlignment="1">
      <alignment horizontal="center" vertical="center" wrapText="1"/>
    </xf>
    <xf numFmtId="0" fontId="23" fillId="0" borderId="4" xfId="6" applyFont="1" applyFill="1" applyBorder="1" applyAlignment="1">
      <alignment horizontal="center" vertical="center" wrapText="1"/>
    </xf>
    <xf numFmtId="0" fontId="25" fillId="0" borderId="0" xfId="6" applyFont="1" applyFill="1" applyAlignment="1">
      <alignment horizontal="center"/>
    </xf>
    <xf numFmtId="0" fontId="4" fillId="0" borderId="4" xfId="6" applyFont="1" applyFill="1" applyBorder="1" applyAlignment="1">
      <alignment horizontal="center" vertical="center" wrapText="1"/>
    </xf>
    <xf numFmtId="4" fontId="4" fillId="0" borderId="1" xfId="6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6" applyFont="1" applyBorder="1" applyAlignment="1">
      <alignment horizontal="center" vertical="center"/>
    </xf>
    <xf numFmtId="165" fontId="10" fillId="0" borderId="1" xfId="6" applyNumberFormat="1" applyFont="1" applyFill="1" applyBorder="1" applyAlignment="1">
      <alignment horizontal="center" vertical="center" wrapText="1"/>
    </xf>
    <xf numFmtId="0" fontId="5" fillId="0" borderId="0" xfId="6" applyFont="1" applyAlignment="1">
      <alignment horizontal="left"/>
    </xf>
    <xf numFmtId="0" fontId="4" fillId="0" borderId="0" xfId="6" applyFont="1" applyAlignment="1">
      <alignment horizontal="left"/>
    </xf>
    <xf numFmtId="0" fontId="5" fillId="0" borderId="0" xfId="6" applyFont="1" applyAlignment="1">
      <alignment horizontal="center"/>
    </xf>
    <xf numFmtId="0" fontId="4" fillId="0" borderId="4" xfId="6" applyFont="1" applyBorder="1" applyAlignment="1">
      <alignment horizontal="center" vertical="center" wrapText="1"/>
    </xf>
    <xf numFmtId="0" fontId="4" fillId="0" borderId="6" xfId="6" applyFont="1" applyBorder="1" applyAlignment="1">
      <alignment horizontal="center" vertical="center" wrapText="1"/>
    </xf>
    <xf numFmtId="0" fontId="4" fillId="0" borderId="5" xfId="6" applyFont="1" applyBorder="1" applyAlignment="1">
      <alignment horizontal="center" vertical="center" wrapText="1"/>
    </xf>
    <xf numFmtId="0" fontId="25" fillId="0" borderId="0" xfId="6" applyFont="1" applyFill="1" applyAlignment="1">
      <alignment horizontal="center" wrapText="1"/>
    </xf>
    <xf numFmtId="0" fontId="24" fillId="0" borderId="0" xfId="6" applyFont="1" applyFill="1" applyAlignment="1">
      <alignment horizontal="left" wrapText="1"/>
    </xf>
    <xf numFmtId="0" fontId="25" fillId="0" borderId="0" xfId="6" applyFont="1" applyFill="1" applyAlignment="1">
      <alignment horizontal="left" wrapText="1"/>
    </xf>
    <xf numFmtId="0" fontId="26" fillId="0" borderId="0" xfId="6" applyFont="1" applyFill="1" applyAlignment="1">
      <alignment horizontal="center"/>
    </xf>
    <xf numFmtId="0" fontId="27" fillId="0" borderId="0" xfId="0" applyFont="1" applyAlignment="1">
      <alignment horizontal="left"/>
    </xf>
    <xf numFmtId="0" fontId="4" fillId="0" borderId="3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 wrapText="1"/>
    </xf>
    <xf numFmtId="4" fontId="5" fillId="0" borderId="1" xfId="6" applyNumberFormat="1" applyFont="1" applyBorder="1" applyAlignment="1" applyProtection="1">
      <alignment horizontal="right" vertical="center" wrapText="1"/>
      <protection locked="0"/>
    </xf>
    <xf numFmtId="0" fontId="19" fillId="2" borderId="0" xfId="6" applyFont="1" applyFill="1" applyBorder="1" applyAlignment="1">
      <alignment horizontal="left"/>
    </xf>
    <xf numFmtId="0" fontId="5" fillId="0" borderId="0" xfId="6" applyFont="1" applyBorder="1" applyAlignment="1">
      <alignment horizontal="center" vertical="center" wrapText="1"/>
    </xf>
    <xf numFmtId="0" fontId="5" fillId="0" borderId="3" xfId="6" applyFont="1" applyBorder="1" applyAlignment="1">
      <alignment horizontal="center" vertical="center" wrapText="1"/>
    </xf>
    <xf numFmtId="0" fontId="5" fillId="0" borderId="2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 wrapText="1"/>
    </xf>
    <xf numFmtId="0" fontId="19" fillId="0" borderId="0" xfId="6" applyFont="1" applyFill="1" applyAlignment="1">
      <alignment horizontal="left"/>
    </xf>
    <xf numFmtId="0" fontId="21" fillId="0" borderId="0" xfId="0" applyFont="1" applyAlignment="1"/>
    <xf numFmtId="0" fontId="7" fillId="0" borderId="0" xfId="6" applyFont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7" fillId="2" borderId="0" xfId="6" applyFont="1" applyFill="1" applyAlignment="1">
      <alignment horizontal="center" vertical="top" wrapText="1"/>
    </xf>
    <xf numFmtId="0" fontId="4" fillId="0" borderId="0" xfId="6" applyFont="1" applyAlignment="1">
      <alignment horizontal="left" vertical="top" wrapText="1"/>
    </xf>
    <xf numFmtId="0" fontId="5" fillId="0" borderId="4" xfId="6" applyFont="1" applyBorder="1" applyAlignment="1">
      <alignment horizontal="center" vertical="center" wrapText="1"/>
    </xf>
    <xf numFmtId="0" fontId="5" fillId="0" borderId="6" xfId="6" applyFont="1" applyBorder="1" applyAlignment="1">
      <alignment horizontal="center" vertical="center" wrapText="1"/>
    </xf>
    <xf numFmtId="0" fontId="5" fillId="0" borderId="5" xfId="6" applyFont="1" applyBorder="1" applyAlignment="1">
      <alignment horizontal="center" vertical="center" wrapText="1"/>
    </xf>
    <xf numFmtId="0" fontId="22" fillId="0" borderId="0" xfId="6" applyFont="1" applyAlignment="1">
      <alignment horizontal="left" vertical="top" wrapText="1"/>
    </xf>
  </cellXfs>
  <cellStyles count="8">
    <cellStyle name="Обычный" xfId="0" builtinId="0"/>
    <cellStyle name="Обычный 2" xfId="3"/>
    <cellStyle name="Обычный 3" xfId="1"/>
    <cellStyle name="Обычный 4" xfId="5"/>
    <cellStyle name="Обычный 5" xfId="6"/>
    <cellStyle name="Финансовый 2" xfId="4"/>
    <cellStyle name="Финансовый 3" xfId="2"/>
    <cellStyle name="Финансовый 4" xfId="7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7</xdr:row>
      <xdr:rowOff>790575</xdr:rowOff>
    </xdr:from>
    <xdr:to>
      <xdr:col>11</xdr:col>
      <xdr:colOff>0</xdr:colOff>
      <xdr:row>7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7</xdr:row>
      <xdr:rowOff>790575</xdr:rowOff>
    </xdr:from>
    <xdr:to>
      <xdr:col>10</xdr:col>
      <xdr:colOff>0</xdr:colOff>
      <xdr:row>7</xdr:row>
      <xdr:rowOff>1133475</xdr:rowOff>
    </xdr:to>
    <xdr:pic>
      <xdr:nvPicPr>
        <xdr:cNvPr id="6" name="Picture 19">
          <a:extLst>
            <a:ext uri="{FF2B5EF4-FFF2-40B4-BE49-F238E27FC236}">
              <a16:creationId xmlns:a16="http://schemas.microsoft.com/office/drawing/2014/main" xmlns="" id="{31C33CB6-626C-4BE8-A896-9F7DEE556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77125" y="3324225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205466</xdr:colOff>
      <xdr:row>7</xdr:row>
      <xdr:rowOff>607920</xdr:rowOff>
    </xdr:from>
    <xdr:to>
      <xdr:col>12</xdr:col>
      <xdr:colOff>809625</xdr:colOff>
      <xdr:row>7</xdr:row>
      <xdr:rowOff>1078278</xdr:rowOff>
    </xdr:to>
    <xdr:pic>
      <xdr:nvPicPr>
        <xdr:cNvPr id="7" name="Picture 21">
          <a:extLst>
            <a:ext uri="{FF2B5EF4-FFF2-40B4-BE49-F238E27FC236}">
              <a16:creationId xmlns:a16="http://schemas.microsoft.com/office/drawing/2014/main" xmlns="" id="{4F6C236D-2DB4-4BCB-BEE2-EAB8FED78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87616" y="33606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13</xdr:col>
      <xdr:colOff>91329</xdr:colOff>
      <xdr:row>7</xdr:row>
      <xdr:rowOff>772085</xdr:rowOff>
    </xdr:from>
    <xdr:to>
      <xdr:col>13</xdr:col>
      <xdr:colOff>842123</xdr:colOff>
      <xdr:row>7</xdr:row>
      <xdr:rowOff>1144117</xdr:rowOff>
    </xdr:to>
    <xdr:pic>
      <xdr:nvPicPr>
        <xdr:cNvPr id="8" name="Picture 19">
          <a:extLst>
            <a:ext uri="{FF2B5EF4-FFF2-40B4-BE49-F238E27FC236}">
              <a16:creationId xmlns:a16="http://schemas.microsoft.com/office/drawing/2014/main" xmlns="" id="{16252566-BA58-45AD-A65D-A8E26CEC2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654554" y="3524810"/>
          <a:ext cx="750794" cy="372032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oneCellAnchor>
    <xdr:from>
      <xdr:col>3</xdr:col>
      <xdr:colOff>885825</xdr:colOff>
      <xdr:row>3</xdr:row>
      <xdr:rowOff>1181100</xdr:rowOff>
    </xdr:from>
    <xdr:ext cx="1311275" cy="622755"/>
    <xdr:pic>
      <xdr:nvPicPr>
        <xdr:cNvPr id="9" name="Рисунок 8" descr="http://base.garant.ru/files/base/70473958/792901098.png">
          <a:extLst>
            <a:ext uri="{FF2B5EF4-FFF2-40B4-BE49-F238E27FC236}">
              <a16:creationId xmlns="" xmlns:a16="http://schemas.microsoft.com/office/drawing/2014/main" id="{4DAF61AB-DA70-4667-9617-A17A92932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19525" y="2076450"/>
          <a:ext cx="1311275" cy="62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"/>
  <sheetViews>
    <sheetView tabSelected="1" view="pageBreakPreview" topLeftCell="A7" zoomScaleNormal="100" zoomScaleSheetLayoutView="100" workbookViewId="0">
      <selection activeCell="M14" sqref="M14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3" width="16.85546875" style="1" customWidth="1"/>
    <col min="4" max="5" width="17" style="1" customWidth="1"/>
    <col min="6" max="6" width="15.7109375" style="1" hidden="1" customWidth="1"/>
    <col min="7" max="7" width="7.85546875" style="1" customWidth="1"/>
    <col min="8" max="8" width="8.85546875" style="1" customWidth="1"/>
    <col min="9" max="9" width="9.42578125" style="1" customWidth="1"/>
    <col min="10" max="10" width="13" style="1" customWidth="1"/>
    <col min="11" max="11" width="16.85546875" style="1" customWidth="1"/>
    <col min="12" max="14" width="14.7109375" style="1" customWidth="1"/>
    <col min="15" max="15" width="14.85546875" style="1" customWidth="1"/>
    <col min="16" max="16" width="15.5703125" style="11" hidden="1" customWidth="1"/>
    <col min="17" max="17" width="7.5703125" style="1" hidden="1" customWidth="1"/>
    <col min="18" max="18" width="7.5703125" style="1" customWidth="1"/>
    <col min="19" max="19" width="11.7109375" style="1" customWidth="1"/>
    <col min="20" max="16384" width="7.5703125" style="1"/>
  </cols>
  <sheetData>
    <row r="1" spans="1:16" s="3" customFormat="1" ht="15.75" customHeight="1" x14ac:dyDescent="0.25">
      <c r="A1" s="74" t="s">
        <v>17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18"/>
      <c r="M1" s="18"/>
      <c r="N1" s="18"/>
      <c r="O1" s="2"/>
      <c r="P1" s="10"/>
    </row>
    <row r="2" spans="1:16" s="3" customFormat="1" ht="14.25" customHeight="1" x14ac:dyDescent="0.25">
      <c r="A2" s="75" t="s">
        <v>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17"/>
      <c r="M2" s="17"/>
      <c r="N2" s="17"/>
      <c r="O2" s="4"/>
      <c r="P2" s="10"/>
    </row>
    <row r="3" spans="1:16" s="3" customFormat="1" ht="48.75" customHeight="1" x14ac:dyDescent="0.25">
      <c r="A3" s="76" t="s">
        <v>21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20"/>
      <c r="M3" s="20"/>
      <c r="N3" s="20"/>
      <c r="P3" s="10"/>
    </row>
    <row r="4" spans="1:16" ht="64.5" customHeight="1" x14ac:dyDescent="0.2">
      <c r="A4" s="5"/>
      <c r="B4" s="77" t="s">
        <v>9</v>
      </c>
      <c r="C4" s="77"/>
      <c r="D4" s="77"/>
      <c r="E4" s="77"/>
      <c r="F4" s="77"/>
      <c r="G4" s="77"/>
      <c r="H4" s="77"/>
      <c r="I4" s="77"/>
      <c r="J4" s="77"/>
      <c r="K4" s="77"/>
      <c r="L4" s="19"/>
      <c r="M4" s="19"/>
      <c r="N4" s="19"/>
    </row>
    <row r="5" spans="1:16" ht="56.25" customHeight="1" x14ac:dyDescent="0.2">
      <c r="A5" s="5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6" spans="1:16" ht="89.25" customHeight="1" x14ac:dyDescent="0.2">
      <c r="A6" s="5"/>
      <c r="B6" s="81" t="s">
        <v>18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6" ht="41.25" customHeight="1" x14ac:dyDescent="0.2">
      <c r="A7" s="64" t="s">
        <v>0</v>
      </c>
      <c r="B7" s="71" t="s">
        <v>1</v>
      </c>
      <c r="C7" s="78" t="s">
        <v>2</v>
      </c>
      <c r="D7" s="79"/>
      <c r="E7" s="79"/>
      <c r="F7" s="80"/>
      <c r="G7" s="69" t="s">
        <v>8</v>
      </c>
      <c r="H7" s="69" t="s">
        <v>7</v>
      </c>
      <c r="I7" s="69" t="s">
        <v>3</v>
      </c>
      <c r="J7" s="69" t="s">
        <v>10</v>
      </c>
      <c r="K7" s="69" t="s">
        <v>11</v>
      </c>
      <c r="L7" s="56" t="s">
        <v>12</v>
      </c>
      <c r="M7" s="57"/>
      <c r="N7" s="58"/>
      <c r="O7" s="64" t="s">
        <v>15</v>
      </c>
      <c r="P7" s="68"/>
    </row>
    <row r="8" spans="1:16" ht="122.45" customHeight="1" x14ac:dyDescent="0.2">
      <c r="A8" s="65"/>
      <c r="B8" s="71"/>
      <c r="C8" s="46" t="s">
        <v>22</v>
      </c>
      <c r="D8" s="46" t="s">
        <v>23</v>
      </c>
      <c r="E8" s="46" t="s">
        <v>24</v>
      </c>
      <c r="F8" s="33"/>
      <c r="G8" s="70"/>
      <c r="H8" s="70"/>
      <c r="I8" s="70"/>
      <c r="J8" s="70"/>
      <c r="K8" s="70"/>
      <c r="L8" s="39" t="s">
        <v>5</v>
      </c>
      <c r="M8" s="39" t="s">
        <v>6</v>
      </c>
      <c r="N8" s="39" t="s">
        <v>13</v>
      </c>
      <c r="O8" s="65"/>
      <c r="P8" s="68"/>
    </row>
    <row r="9" spans="1:16" ht="15.75" customHeight="1" x14ac:dyDescent="0.2">
      <c r="A9" s="37">
        <v>1</v>
      </c>
      <c r="B9" s="38">
        <v>2</v>
      </c>
      <c r="C9" s="46">
        <v>3</v>
      </c>
      <c r="D9" s="47">
        <v>4</v>
      </c>
      <c r="E9" s="47">
        <v>5</v>
      </c>
      <c r="F9" s="35"/>
      <c r="G9" s="38">
        <v>6</v>
      </c>
      <c r="H9" s="37">
        <v>7</v>
      </c>
      <c r="I9" s="37">
        <v>8</v>
      </c>
      <c r="J9" s="38">
        <v>9</v>
      </c>
      <c r="K9" s="37">
        <v>10</v>
      </c>
      <c r="L9" s="37">
        <v>11</v>
      </c>
      <c r="M9" s="38">
        <v>12</v>
      </c>
      <c r="N9" s="37">
        <v>13</v>
      </c>
      <c r="O9" s="37">
        <v>14</v>
      </c>
      <c r="P9" s="12"/>
    </row>
    <row r="10" spans="1:16" ht="81.599999999999994" customHeight="1" x14ac:dyDescent="0.2">
      <c r="A10" s="25">
        <v>1</v>
      </c>
      <c r="B10" s="49" t="s">
        <v>25</v>
      </c>
      <c r="C10" s="50">
        <v>18999</v>
      </c>
      <c r="D10" s="50">
        <v>18990</v>
      </c>
      <c r="E10" s="50">
        <v>18490</v>
      </c>
      <c r="F10" s="51"/>
      <c r="G10" s="30" t="s">
        <v>26</v>
      </c>
      <c r="H10" s="52">
        <v>2</v>
      </c>
      <c r="I10" s="41">
        <v>3</v>
      </c>
      <c r="J10" s="30">
        <f t="shared" ref="J10" si="0">MIN(C10:E10)</f>
        <v>18490</v>
      </c>
      <c r="K10" s="30">
        <f>H10*J10</f>
        <v>36980</v>
      </c>
      <c r="L10" s="21">
        <f t="shared" ref="L10" si="1">ROUND((AVERAGE(C10:E10)),2)</f>
        <v>18826.330000000002</v>
      </c>
      <c r="M10" s="21">
        <f t="shared" ref="M10" si="2">ROUND(_xlfn.STDEV.S(C10:E10),2)</f>
        <v>291.31</v>
      </c>
      <c r="N10" s="13">
        <f>M10/L10</f>
        <v>1.5473541577142225E-2</v>
      </c>
      <c r="O10" s="30" t="s">
        <v>27</v>
      </c>
      <c r="P10" s="14"/>
    </row>
    <row r="11" spans="1:16" ht="0.6" customHeight="1" x14ac:dyDescent="0.2">
      <c r="A11" s="25"/>
      <c r="B11" s="26" t="s">
        <v>16</v>
      </c>
      <c r="C11" s="27" t="e">
        <f>SUM((#REF!*#REF!)+(#REF!*#REF!)+(#REF!*#REF!)+(#REF!*#REF!)+(#REF!*#REF!)+(#REF!*#REF!)+(#REF!*#REF!)+(#REF!*#REF!)+(C10*H10))</f>
        <v>#REF!</v>
      </c>
      <c r="D11" s="27" t="e">
        <f>SUM((#REF!*#REF!)+(#REF!*#REF!)+(#REF!*#REF!)+(#REF!*#REF!)+(#REF!*#REF!)+(#REF!*#REF!)+(#REF!*#REF!)+(#REF!*#REF!)+(D10*H10))</f>
        <v>#REF!</v>
      </c>
      <c r="E11" s="31" t="e">
        <f>SUM((#REF!*#REF!)+(#REF!*#REF!)+(#REF!*#REF!)+(#REF!*#REF!)+(#REF!*#REF!)+(#REF!*#REF!)+(#REF!*#REF!)+(#REF!*#REF!)+(E10*H10))</f>
        <v>#REF!</v>
      </c>
      <c r="F11" s="7"/>
      <c r="G11" s="28"/>
      <c r="H11" s="29"/>
      <c r="I11" s="8"/>
      <c r="J11" s="30"/>
      <c r="K11" s="34" t="e">
        <f>MIN(C11:E11)</f>
        <v>#REF!</v>
      </c>
      <c r="L11" s="21"/>
      <c r="M11" s="21"/>
      <c r="N11" s="13"/>
      <c r="O11" s="9"/>
      <c r="P11" s="14"/>
    </row>
    <row r="12" spans="1:16" ht="24.75" customHeight="1" x14ac:dyDescent="0.2">
      <c r="A12" s="66" t="s">
        <v>14</v>
      </c>
      <c r="B12" s="66"/>
      <c r="C12" s="66"/>
      <c r="D12" s="66"/>
      <c r="E12" s="66"/>
      <c r="F12" s="66"/>
      <c r="G12" s="66"/>
      <c r="H12" s="66"/>
      <c r="I12" s="66"/>
      <c r="J12" s="66"/>
      <c r="K12" s="40">
        <f>SUM(K10:K10)</f>
        <v>36980</v>
      </c>
      <c r="L12" s="6"/>
      <c r="M12" s="6"/>
      <c r="N12" s="6"/>
      <c r="O12" s="7"/>
    </row>
    <row r="13" spans="1:16" s="23" customFormat="1" ht="15" customHeight="1" x14ac:dyDescent="0.2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</row>
    <row r="14" spans="1:16" s="23" customFormat="1" ht="15" customHeight="1" x14ac:dyDescent="0.25">
      <c r="A14" s="60" t="s">
        <v>30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42"/>
      <c r="M14" s="42"/>
      <c r="N14" s="42"/>
      <c r="O14" s="42"/>
      <c r="P14" s="42"/>
    </row>
    <row r="15" spans="1:16" s="23" customFormat="1" ht="15" customHeight="1" x14ac:dyDescent="0.2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2"/>
      <c r="M15" s="42"/>
      <c r="N15" s="42"/>
      <c r="O15" s="42"/>
      <c r="P15" s="42"/>
    </row>
    <row r="16" spans="1:16" s="23" customFormat="1" ht="15" customHeight="1" x14ac:dyDescent="0.25">
      <c r="A16" s="72"/>
      <c r="B16" s="72"/>
      <c r="C16" s="72"/>
      <c r="D16" s="72"/>
      <c r="E16" s="72"/>
      <c r="F16" s="73"/>
      <c r="G16" s="73"/>
      <c r="H16" s="44"/>
      <c r="I16" s="44"/>
      <c r="J16" s="44"/>
      <c r="K16" s="44"/>
      <c r="L16" s="42"/>
      <c r="M16" s="42"/>
      <c r="N16" s="42"/>
      <c r="O16" s="42"/>
      <c r="P16" s="42"/>
    </row>
    <row r="17" spans="1:19" x14ac:dyDescent="0.2">
      <c r="A17" s="45"/>
      <c r="B17" s="45"/>
      <c r="C17" s="45"/>
      <c r="D17" s="45"/>
      <c r="E17" s="45"/>
      <c r="F17" s="44"/>
      <c r="G17" s="44"/>
      <c r="H17" s="44"/>
      <c r="I17" s="44"/>
      <c r="J17" s="44"/>
      <c r="K17" s="44"/>
      <c r="M17" s="22"/>
      <c r="N17" s="32"/>
      <c r="O17" s="22"/>
      <c r="R17" s="23"/>
      <c r="S17" s="32"/>
    </row>
    <row r="18" spans="1:19" s="23" customFormat="1" ht="15.75" x14ac:dyDescent="0.25">
      <c r="A18" s="62" t="s">
        <v>19</v>
      </c>
      <c r="B18" s="62"/>
      <c r="C18" s="59" t="s">
        <v>28</v>
      </c>
      <c r="D18" s="59"/>
      <c r="E18" s="59"/>
      <c r="F18" s="48"/>
      <c r="G18" s="62" t="s">
        <v>20</v>
      </c>
      <c r="H18" s="62"/>
      <c r="I18" s="62"/>
      <c r="J18" s="62"/>
      <c r="K18" s="63" t="s">
        <v>29</v>
      </c>
      <c r="L18" s="63"/>
      <c r="M18" s="36"/>
      <c r="P18" s="24"/>
      <c r="R18" s="1"/>
      <c r="S18" s="32"/>
    </row>
    <row r="19" spans="1:19" x14ac:dyDescent="0.2">
      <c r="A19" s="53"/>
      <c r="B19" s="53"/>
      <c r="C19" s="54"/>
      <c r="D19" s="54"/>
      <c r="E19" s="54"/>
      <c r="F19" s="54"/>
      <c r="G19" s="15"/>
      <c r="H19" s="55"/>
      <c r="I19" s="55"/>
    </row>
    <row r="20" spans="1:19" x14ac:dyDescent="0.2">
      <c r="B20" s="16"/>
      <c r="C20" s="54"/>
      <c r="D20" s="54"/>
      <c r="E20" s="54"/>
      <c r="F20" s="54"/>
      <c r="G20" s="15"/>
      <c r="L20" s="22"/>
      <c r="M20" s="32"/>
    </row>
  </sheetData>
  <sheetProtection formatCells="0" insertRows="0" deleteRows="0"/>
  <mergeCells count="28">
    <mergeCell ref="A1:K1"/>
    <mergeCell ref="A2:K2"/>
    <mergeCell ref="A3:K3"/>
    <mergeCell ref="B4:K4"/>
    <mergeCell ref="C7:F7"/>
    <mergeCell ref="G7:G8"/>
    <mergeCell ref="B6:M6"/>
    <mergeCell ref="O7:O8"/>
    <mergeCell ref="A12:J12"/>
    <mergeCell ref="A13:P13"/>
    <mergeCell ref="A18:B18"/>
    <mergeCell ref="P7:P8"/>
    <mergeCell ref="H7:H8"/>
    <mergeCell ref="A7:A8"/>
    <mergeCell ref="B7:B8"/>
    <mergeCell ref="I7:I8"/>
    <mergeCell ref="J7:J8"/>
    <mergeCell ref="K7:K8"/>
    <mergeCell ref="A16:G16"/>
    <mergeCell ref="A19:B19"/>
    <mergeCell ref="C19:F19"/>
    <mergeCell ref="H19:I19"/>
    <mergeCell ref="C20:F20"/>
    <mergeCell ref="L7:N7"/>
    <mergeCell ref="C18:E18"/>
    <mergeCell ref="A14:K14"/>
    <mergeCell ref="G18:J18"/>
    <mergeCell ref="K18:L18"/>
  </mergeCells>
  <conditionalFormatting sqref="N10:N11">
    <cfRule type="cellIs" dxfId="0" priority="2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Саночкин Геннадий Алексеевич</cp:lastModifiedBy>
  <cp:lastPrinted>2018-11-08T12:08:15Z</cp:lastPrinted>
  <dcterms:created xsi:type="dcterms:W3CDTF">2016-05-13T09:47:52Z</dcterms:created>
  <dcterms:modified xsi:type="dcterms:W3CDTF">2026-04-10T09:55:23Z</dcterms:modified>
</cp:coreProperties>
</file>