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9040" windowHeight="16440"/>
  </bookViews>
  <sheets>
    <sheet name="Лист2" sheetId="2" r:id="rId1"/>
    <sheet name="Лист3" sheetId="3" r:id="rId2"/>
  </sheets>
  <calcPr calcId="145621"/>
</workbook>
</file>

<file path=xl/calcChain.xml><?xml version="1.0" encoding="utf-8"?>
<calcChain xmlns="http://schemas.openxmlformats.org/spreadsheetml/2006/main">
  <c r="L21" i="2" l="1"/>
  <c r="O21" i="2" s="1"/>
  <c r="P21" i="2" s="1"/>
  <c r="L22" i="2"/>
  <c r="L19" i="2"/>
  <c r="O19" i="2" s="1"/>
  <c r="P19" i="2" s="1"/>
  <c r="L18" i="2"/>
  <c r="O18" i="2" s="1"/>
  <c r="P18" i="2" s="1"/>
  <c r="O17" i="2"/>
  <c r="P17" i="2" s="1"/>
  <c r="L17" i="2"/>
  <c r="L20" i="2"/>
  <c r="O20" i="2" s="1"/>
  <c r="P20" i="2" s="1"/>
  <c r="L16" i="2" l="1"/>
  <c r="O16" i="2" s="1"/>
  <c r="P16" i="2" s="1"/>
  <c r="O22" i="2"/>
  <c r="P22" i="2" s="1"/>
  <c r="P23" i="2" l="1"/>
</calcChain>
</file>

<file path=xl/sharedStrings.xml><?xml version="1.0" encoding="utf-8"?>
<sst xmlns="http://schemas.openxmlformats.org/spreadsheetml/2006/main" count="48" uniqueCount="40">
  <si>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</si>
  <si>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</si>
  <si>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</si>
  <si>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</si>
  <si>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</si>
  <si>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</si>
  <si>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</si>
  <si>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</si>
  <si>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Наименование товара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</si>
  <si>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</si>
  <si>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</si>
  <si>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</si>
  <si>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</si>
  <si>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</si>
  <si>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</si>
  <si>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</si>
  <si>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</si>
  <si>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</si>
  <si>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</si>
  <si>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</si>
  <si>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</si>
  <si>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«___» ___________ 2026г.</t>
  </si>
  <si>
    <t>«____»___________ 2026 г.</t>
  </si>
  <si>
    <t>шт.</t>
  </si>
  <si>
    <t xml:space="preserve">Начальник отдела образования </t>
  </si>
  <si>
    <t>____________И.Н.Орловская</t>
  </si>
  <si>
    <t>Определнение цены контракта проведено на основании метода сопоставимых рыночных цен (анализ рынка)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Для этого Заказчик  направил 8 запросов поставщикам, находящимся в каталоге продукции ГИСП. На  запросы  Заказчика получено 3 ценовых предложения, сделаны экранные копии с сайтов поставщиков.</t>
  </si>
  <si>
    <t>Директор ГБОУ гимназии №406</t>
  </si>
  <si>
    <t>________________ В.В. Штерн</t>
  </si>
  <si>
    <t>Картридж лазерный черный, с чипом для Xerox Work Centre 6515</t>
  </si>
  <si>
    <t>Лазерный картридж  голубой с чипом для Xerox DocuCentre SC2020</t>
  </si>
  <si>
    <t>Лазерный картридж  пурпурный с чипом для Xerox DocuCentre SC2020</t>
  </si>
  <si>
    <t>Лазерный картридж  желтый с чипом для Xerox DocuCentre SC2020</t>
  </si>
  <si>
    <t>Лазерный картридж  с чипом, черный для Canon i-sensys MF443dw (10'000 стр.)</t>
  </si>
  <si>
    <t>Комплект картриджей Cactus CS-CF350A-CF351A-CF352A-CF353A для принтеров HP Color LaserJet M176 Pro MFP, M176n (CF547A), M177fw (CZ165A), M177 Pro MFP</t>
  </si>
  <si>
    <t>Ценовое предложение  № ВХ-б/н от 07.04.2026г.</t>
  </si>
  <si>
    <t>Ценовое предложение   № ВХ-б/н от 07.04. 2026г.</t>
  </si>
  <si>
    <t>Расчет составил:  специалист по закупкам  _________________________ Ю.Н. Иващенко</t>
  </si>
  <si>
    <t xml:space="preserve">  на поставку картриджей для печатающих устройств  для нужд  ГБОУ гимназии №406 Пушкинского района Санкт-Петербурга в 2026 году </t>
  </si>
  <si>
    <t>Wi-Fi роутер Keenetic KN-3910 Challenger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</si>
</sst>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/>
  </cellStyleXfs>
  <cellXfs count="51">
    <xf numFmtId="0" fontId="0" fillId="0" borderId="0" xfId="0"/>
    <xf numFmtId="0" fontId="3" fillId="0" borderId="0" xfId="0" applyFont="1"/>
    <xf numFmtId="0" fontId="1" fillId="0" borderId="0" xfId="0" applyFont="1"/>
    <xf numFmtId="0" fontId="2" fillId="0" borderId="0" xfId="0" applyFont="1"/>
    <xf numFmtId="0" fontId="4" fillId="0" borderId="0" xfId="0" applyFont="1"/>
    <xf numFmtId="0" fontId="3" fillId="0" borderId="5" xfId="0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2" fontId="12" fillId="0" borderId="7" xfId="0" applyNumberFormat="1" applyFont="1" applyBorder="1" applyAlignment="1">
      <alignment horizontal="center" vertical="center" shrinkToFit="1"/>
    </xf>
    <xf numFmtId="2" fontId="8" fillId="0" borderId="7" xfId="0" applyNumberFormat="1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12" fillId="0" borderId="7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center" wrapText="1"/>
    </xf>
    <xf numFmtId="1" fontId="11" fillId="0" borderId="12" xfId="0" applyNumberFormat="1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wrapText="1"/>
    </xf>
    <xf numFmtId="2" fontId="10" fillId="0" borderId="5" xfId="0" applyNumberFormat="1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wrapText="1"/>
    </xf>
    <xf numFmtId="0" fontId="2" fillId="0" borderId="5" xfId="0" applyFont="1" applyBorder="1" applyAlignment="1">
      <alignment horizontal="center" vertical="top" wrapText="1"/>
    </xf>
    <xf numFmtId="4" fontId="12" fillId="0" borderId="7" xfId="0" applyNumberFormat="1" applyFont="1" applyBorder="1" applyAlignment="1">
      <alignment horizontal="center" vertical="center" shrinkToFi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4" fontId="2" fillId="0" borderId="0" xfId="0" applyNumberFormat="1" applyFont="1"/>
    <xf numFmtId="2" fontId="0" fillId="0" borderId="0" xfId="0" applyNumberFormat="1"/>
    <xf numFmtId="0" fontId="6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justify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23</xdr:row>
      <xdr:rowOff>703791</xdr:rowOff>
    </xdr:from>
    <xdr:to>
      <xdr:col>1</xdr:col>
      <xdr:colOff>414529</xdr:colOff>
      <xdr:row>24</xdr:row>
      <xdr:rowOff>1057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tabSelected="1" view="pageBreakPreview" topLeftCell="A19" zoomScale="60" zoomScaleNormal="120" workbookViewId="0">
      <selection activeCell="B20" sqref="B20"/>
    </sheetView>
  </sheetViews>
  <sheetFormatPr defaultRowHeight="15" x14ac:dyDescent="0.25"/>
  <cols>
    <col min="1" max="1" width="4.140625" customWidth="1"/>
    <col min="2" max="2" width="23.5703125" customWidth="1"/>
    <col min="3" max="3" width="12.42578125" customWidth="1"/>
    <col min="4" max="4" width="6.42578125" customWidth="1"/>
    <col min="5" max="5" width="6.5703125" customWidth="1"/>
    <col min="6" max="7" width="10.7109375" customWidth="1"/>
    <col min="8" max="8" width="11.85546875" customWidth="1"/>
    <col min="9" max="9" width="10.85546875" customWidth="1"/>
    <col min="10" max="10" width="7.28515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x14ac:dyDescent="0.25">
      <c r="A1" s="8"/>
      <c r="B1" s="1" t="s">
        <v>0</v>
      </c>
      <c r="C1" s="2"/>
      <c r="D1" s="2"/>
      <c r="E1" s="8"/>
      <c r="F1" s="8"/>
      <c r="G1" s="8"/>
      <c r="H1" s="8"/>
      <c r="I1" s="8"/>
      <c r="J1" s="8"/>
      <c r="K1" s="1" t="s">
        <v>1</v>
      </c>
      <c r="L1" s="2"/>
      <c r="M1" s="2"/>
      <c r="N1" s="2"/>
      <c r="O1" s="2"/>
      <c r="P1" s="2"/>
      <c r="Q1" s="2"/>
      <c r="R1" s="2"/>
      <c r="S1" s="2"/>
    </row>
    <row r="2" spans="1:19" x14ac:dyDescent="0.25">
      <c r="A2" s="8"/>
      <c r="B2" s="3" t="s">
        <v>24</v>
      </c>
      <c r="C2" s="2"/>
      <c r="D2" s="2"/>
      <c r="E2" s="8"/>
      <c r="F2" s="8"/>
      <c r="G2" s="8"/>
      <c r="H2" s="8"/>
      <c r="I2" s="8"/>
      <c r="J2" s="8"/>
      <c r="K2" s="4" t="s">
        <v>27</v>
      </c>
      <c r="L2" s="2"/>
      <c r="M2" s="2"/>
      <c r="N2" s="2"/>
      <c r="O2" s="2"/>
      <c r="P2" s="2"/>
      <c r="Q2" s="2"/>
      <c r="R2" s="2"/>
      <c r="S2" s="2"/>
    </row>
    <row r="3" spans="1:19" x14ac:dyDescent="0.25">
      <c r="A3" s="8"/>
      <c r="B3" s="3" t="s">
        <v>2</v>
      </c>
      <c r="C3" s="2"/>
      <c r="D3" s="2"/>
      <c r="E3" s="8"/>
      <c r="F3" s="8"/>
      <c r="G3" s="8"/>
      <c r="H3" s="8"/>
      <c r="I3" s="8"/>
      <c r="J3" s="8"/>
      <c r="K3" s="4" t="s">
        <v>15</v>
      </c>
      <c r="L3" s="2"/>
      <c r="M3" s="2"/>
      <c r="N3" s="2"/>
      <c r="O3" s="2"/>
      <c r="P3" s="2"/>
      <c r="Q3" s="2"/>
      <c r="R3" s="2"/>
      <c r="S3" s="2"/>
    </row>
    <row r="4" spans="1:19" x14ac:dyDescent="0.25">
      <c r="A4" s="8"/>
      <c r="B4" s="3" t="s">
        <v>3</v>
      </c>
      <c r="C4" s="2"/>
      <c r="D4" s="2"/>
      <c r="E4" s="8"/>
      <c r="F4" s="8"/>
      <c r="G4" s="8"/>
      <c r="H4" s="8"/>
      <c r="I4" s="8"/>
      <c r="J4" s="8"/>
      <c r="K4" s="4"/>
      <c r="L4" s="2"/>
      <c r="M4" s="2"/>
      <c r="N4" s="2"/>
      <c r="O4" s="2"/>
      <c r="P4" s="2"/>
      <c r="Q4" s="2"/>
      <c r="R4" s="2"/>
      <c r="S4" s="2"/>
    </row>
    <row r="5" spans="1:19" x14ac:dyDescent="0.25">
      <c r="A5" s="8"/>
      <c r="B5" s="3" t="s">
        <v>25</v>
      </c>
      <c r="C5" s="2"/>
      <c r="D5" s="2"/>
      <c r="E5" s="8"/>
      <c r="F5" s="8"/>
      <c r="G5" s="8"/>
      <c r="H5" s="8"/>
      <c r="I5" s="8"/>
      <c r="J5" s="8"/>
      <c r="K5" s="4" t="s">
        <v>28</v>
      </c>
      <c r="L5" s="2"/>
      <c r="M5" s="2"/>
      <c r="N5" s="2"/>
      <c r="O5" s="2"/>
      <c r="P5" s="2"/>
      <c r="Q5" s="2"/>
      <c r="R5" s="2"/>
      <c r="S5" s="2"/>
    </row>
    <row r="6" spans="1:19" x14ac:dyDescent="0.25">
      <c r="A6" s="8"/>
      <c r="B6" s="3" t="s">
        <v>21</v>
      </c>
      <c r="C6" s="2"/>
      <c r="D6" s="2"/>
      <c r="E6" s="8"/>
      <c r="F6" s="8"/>
      <c r="G6" s="8"/>
      <c r="H6" s="8"/>
      <c r="I6" s="8"/>
      <c r="J6" s="8"/>
      <c r="K6" s="4" t="s">
        <v>22</v>
      </c>
      <c r="L6" s="2"/>
      <c r="M6" s="2"/>
      <c r="N6" s="2"/>
      <c r="O6" s="2"/>
      <c r="P6" s="2"/>
      <c r="Q6" s="2"/>
      <c r="R6" s="2"/>
      <c r="S6" s="2"/>
    </row>
    <row r="7" spans="1:19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2"/>
      <c r="R7" s="2"/>
      <c r="S7" s="2"/>
    </row>
    <row r="8" spans="1:19" ht="15.75" x14ac:dyDescent="0.25">
      <c r="A8" s="29" t="s">
        <v>9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"/>
      <c r="R8" s="2"/>
      <c r="S8" s="2"/>
    </row>
    <row r="9" spans="1:19" ht="30" customHeight="1" x14ac:dyDescent="0.25">
      <c r="A9" s="38" t="s">
        <v>38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11"/>
      <c r="R9" s="11"/>
      <c r="S9" s="11"/>
    </row>
    <row r="10" spans="1:19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4.45" customHeight="1" x14ac:dyDescent="0.25">
      <c r="A11" s="30" t="s">
        <v>4</v>
      </c>
      <c r="B11" s="31" t="s">
        <v>8</v>
      </c>
      <c r="C11" s="32" t="s">
        <v>10</v>
      </c>
      <c r="D11" s="32" t="s">
        <v>5</v>
      </c>
      <c r="E11" s="32" t="s">
        <v>6</v>
      </c>
      <c r="F11" s="44" t="s">
        <v>7</v>
      </c>
      <c r="G11" s="45"/>
      <c r="H11" s="45"/>
      <c r="I11" s="45"/>
      <c r="J11" s="46"/>
      <c r="K11" s="35" t="s">
        <v>11</v>
      </c>
      <c r="L11" s="35" t="s">
        <v>12</v>
      </c>
      <c r="M11" s="35" t="s">
        <v>18</v>
      </c>
      <c r="N11" s="35" t="s">
        <v>13</v>
      </c>
      <c r="O11" s="35" t="s">
        <v>14</v>
      </c>
      <c r="P11" s="35" t="s">
        <v>20</v>
      </c>
      <c r="Q11" s="2"/>
      <c r="R11" s="2"/>
      <c r="S11" s="2"/>
    </row>
    <row r="12" spans="1:19" ht="15" customHeight="1" x14ac:dyDescent="0.25">
      <c r="A12" s="30"/>
      <c r="B12" s="31"/>
      <c r="C12" s="33"/>
      <c r="D12" s="33"/>
      <c r="E12" s="33"/>
      <c r="F12" s="47"/>
      <c r="G12" s="48"/>
      <c r="H12" s="48"/>
      <c r="I12" s="48"/>
      <c r="J12" s="49"/>
      <c r="K12" s="36"/>
      <c r="L12" s="36"/>
      <c r="M12" s="36"/>
      <c r="N12" s="36"/>
      <c r="O12" s="36"/>
      <c r="P12" s="36"/>
      <c r="Q12" s="2"/>
      <c r="R12" s="2"/>
      <c r="S12" s="2"/>
    </row>
    <row r="13" spans="1:19" ht="14.45" customHeight="1" x14ac:dyDescent="0.25">
      <c r="A13" s="30"/>
      <c r="B13" s="31"/>
      <c r="C13" s="33"/>
      <c r="D13" s="33"/>
      <c r="E13" s="33"/>
      <c r="F13" s="39" t="s">
        <v>35</v>
      </c>
      <c r="G13" s="39" t="s">
        <v>36</v>
      </c>
      <c r="H13" s="39" t="s">
        <v>35</v>
      </c>
      <c r="I13" s="39" t="s">
        <v>16</v>
      </c>
      <c r="J13" s="39" t="s">
        <v>16</v>
      </c>
      <c r="K13" s="36"/>
      <c r="L13" s="36"/>
      <c r="M13" s="36"/>
      <c r="N13" s="36"/>
      <c r="O13" s="36"/>
      <c r="P13" s="36"/>
      <c r="Q13" s="2"/>
      <c r="R13" s="2"/>
      <c r="S13" s="2"/>
    </row>
    <row r="14" spans="1:19" ht="59.1" customHeight="1" x14ac:dyDescent="0.25">
      <c r="A14" s="30"/>
      <c r="B14" s="31"/>
      <c r="C14" s="34"/>
      <c r="D14" s="34"/>
      <c r="E14" s="34"/>
      <c r="F14" s="40"/>
      <c r="G14" s="40"/>
      <c r="H14" s="40"/>
      <c r="I14" s="40"/>
      <c r="J14" s="40"/>
      <c r="K14" s="37"/>
      <c r="L14" s="37"/>
      <c r="M14" s="37"/>
      <c r="N14" s="37"/>
      <c r="O14" s="37"/>
      <c r="P14" s="37"/>
      <c r="Q14" s="2"/>
      <c r="R14" s="2"/>
      <c r="S14" s="2"/>
    </row>
    <row r="15" spans="1:19" x14ac:dyDescent="0.25">
      <c r="A15" s="16">
        <v>1</v>
      </c>
      <c r="B15" s="17">
        <v>2</v>
      </c>
      <c r="C15" s="15">
        <v>3</v>
      </c>
      <c r="D15" s="19">
        <v>4</v>
      </c>
      <c r="E15" s="18">
        <v>5</v>
      </c>
      <c r="F15" s="12">
        <v>6</v>
      </c>
      <c r="G15" s="12">
        <v>7</v>
      </c>
      <c r="H15" s="12">
        <v>8</v>
      </c>
      <c r="I15" s="13">
        <v>9</v>
      </c>
      <c r="J15" s="12">
        <v>10</v>
      </c>
      <c r="K15" s="14">
        <v>11</v>
      </c>
      <c r="L15" s="14">
        <v>12</v>
      </c>
      <c r="M15" s="14">
        <v>13</v>
      </c>
      <c r="N15" s="14">
        <v>14</v>
      </c>
      <c r="O15" s="14">
        <v>15</v>
      </c>
      <c r="P15" s="14">
        <v>16</v>
      </c>
    </row>
    <row r="16" spans="1:19" ht="56.25" customHeight="1" x14ac:dyDescent="0.25">
      <c r="A16" s="16">
        <v>1</v>
      </c>
      <c r="B16" s="17" t="s">
        <v>29</v>
      </c>
      <c r="C16" s="15"/>
      <c r="D16" s="19" t="s">
        <v>23</v>
      </c>
      <c r="E16" s="18">
        <v>12</v>
      </c>
      <c r="F16" s="24">
        <v>520</v>
      </c>
      <c r="G16" s="24">
        <v>650</v>
      </c>
      <c r="H16" s="24">
        <v>710</v>
      </c>
      <c r="I16" s="13"/>
      <c r="J16" s="12"/>
      <c r="K16" s="25"/>
      <c r="L16" s="7">
        <f>MIN(F16:J16)</f>
        <v>520</v>
      </c>
      <c r="M16" s="14"/>
      <c r="N16" s="14"/>
      <c r="O16" s="25">
        <f>MIN(K16:N16)</f>
        <v>520</v>
      </c>
      <c r="P16" s="25">
        <f>ROUND(E16*O16,2)</f>
        <v>6240</v>
      </c>
    </row>
    <row r="17" spans="1:18" ht="69.75" customHeight="1" x14ac:dyDescent="0.25">
      <c r="A17" s="16">
        <v>2</v>
      </c>
      <c r="B17" s="17" t="s">
        <v>30</v>
      </c>
      <c r="C17" s="15"/>
      <c r="D17" s="19" t="s">
        <v>23</v>
      </c>
      <c r="E17" s="18">
        <v>5</v>
      </c>
      <c r="F17" s="24">
        <v>1360</v>
      </c>
      <c r="G17" s="24">
        <v>1500</v>
      </c>
      <c r="H17" s="24">
        <v>1590</v>
      </c>
      <c r="I17" s="13"/>
      <c r="J17" s="12"/>
      <c r="K17" s="25"/>
      <c r="L17" s="7">
        <f>MIN(F17:J17)</f>
        <v>1360</v>
      </c>
      <c r="M17" s="14"/>
      <c r="N17" s="14"/>
      <c r="O17" s="25">
        <f>MIN(K17:N17)</f>
        <v>1360</v>
      </c>
      <c r="P17" s="25">
        <f>ROUND(E17*O17,2)</f>
        <v>6800</v>
      </c>
    </row>
    <row r="18" spans="1:18" ht="78" customHeight="1" x14ac:dyDescent="0.25">
      <c r="A18" s="16">
        <v>3</v>
      </c>
      <c r="B18" s="17" t="s">
        <v>31</v>
      </c>
      <c r="C18" s="15"/>
      <c r="D18" s="19" t="s">
        <v>23</v>
      </c>
      <c r="E18" s="18">
        <v>5</v>
      </c>
      <c r="F18" s="24">
        <v>1300</v>
      </c>
      <c r="G18" s="24">
        <v>1500</v>
      </c>
      <c r="H18" s="24">
        <v>1590</v>
      </c>
      <c r="I18" s="13"/>
      <c r="J18" s="12"/>
      <c r="K18" s="25"/>
      <c r="L18" s="7">
        <f>MIN(F18:J18)</f>
        <v>1300</v>
      </c>
      <c r="M18" s="14"/>
      <c r="N18" s="14"/>
      <c r="O18" s="25">
        <f>MIN(K18:N18)</f>
        <v>1300</v>
      </c>
      <c r="P18" s="25">
        <f>ROUND(E18*O18,2)</f>
        <v>6500</v>
      </c>
    </row>
    <row r="19" spans="1:18" ht="74.25" customHeight="1" x14ac:dyDescent="0.25">
      <c r="A19" s="16">
        <v>4</v>
      </c>
      <c r="B19" s="17" t="s">
        <v>32</v>
      </c>
      <c r="C19" s="15"/>
      <c r="D19" s="19" t="s">
        <v>23</v>
      </c>
      <c r="E19" s="18">
        <v>5</v>
      </c>
      <c r="F19" s="24">
        <v>1300</v>
      </c>
      <c r="G19" s="24">
        <v>1500</v>
      </c>
      <c r="H19" s="24">
        <v>1590</v>
      </c>
      <c r="I19" s="13"/>
      <c r="J19" s="12"/>
      <c r="K19" s="25"/>
      <c r="L19" s="7">
        <f>MIN(F19:J19)</f>
        <v>1300</v>
      </c>
      <c r="M19" s="14"/>
      <c r="N19" s="14"/>
      <c r="O19" s="25">
        <f>MIN(K19:N19)</f>
        <v>1300</v>
      </c>
      <c r="P19" s="25">
        <f>ROUND(E19*O19,2)</f>
        <v>6500</v>
      </c>
    </row>
    <row r="20" spans="1:18" ht="56.25" customHeight="1" x14ac:dyDescent="0.25">
      <c r="A20" s="16">
        <v>5</v>
      </c>
      <c r="B20" s="17" t="s">
        <v>33</v>
      </c>
      <c r="C20" s="15"/>
      <c r="D20" s="19" t="s">
        <v>23</v>
      </c>
      <c r="E20" s="18">
        <v>1</v>
      </c>
      <c r="F20" s="24">
        <v>850</v>
      </c>
      <c r="G20" s="24">
        <v>910</v>
      </c>
      <c r="H20" s="24">
        <v>1060</v>
      </c>
      <c r="I20" s="13"/>
      <c r="J20" s="12"/>
      <c r="K20" s="25"/>
      <c r="L20" s="7">
        <f>MIN(F20:J20)</f>
        <v>850</v>
      </c>
      <c r="M20" s="14"/>
      <c r="N20" s="14"/>
      <c r="O20" s="25">
        <f>MIN(K20:N20)</f>
        <v>850</v>
      </c>
      <c r="P20" s="25">
        <f>ROUND(E20*O20,2)</f>
        <v>850</v>
      </c>
    </row>
    <row r="21" spans="1:18" ht="56.25" customHeight="1" x14ac:dyDescent="0.25">
      <c r="A21" s="16">
        <v>6</v>
      </c>
      <c r="B21" s="17" t="s">
        <v>39</v>
      </c>
      <c r="C21" s="15"/>
      <c r="D21" s="19" t="s">
        <v>23</v>
      </c>
      <c r="E21" s="18">
        <v>1</v>
      </c>
      <c r="F21" s="24">
        <v>7800</v>
      </c>
      <c r="G21" s="24">
        <v>8160</v>
      </c>
      <c r="H21" s="24">
        <v>8590</v>
      </c>
      <c r="I21" s="13"/>
      <c r="J21" s="12"/>
      <c r="K21" s="25"/>
      <c r="L21" s="7">
        <f>MIN(F21:J21)</f>
        <v>7800</v>
      </c>
      <c r="M21" s="14"/>
      <c r="N21" s="14"/>
      <c r="O21" s="25">
        <f>MIN(K21:N21)</f>
        <v>7800</v>
      </c>
      <c r="P21" s="25">
        <f>ROUND(E21*O21,2)</f>
        <v>7800</v>
      </c>
    </row>
    <row r="22" spans="1:18" ht="114.75" customHeight="1" x14ac:dyDescent="0.25">
      <c r="A22" s="16">
        <v>7</v>
      </c>
      <c r="B22" s="17" t="s">
        <v>34</v>
      </c>
      <c r="C22" s="15"/>
      <c r="D22" s="19" t="s">
        <v>23</v>
      </c>
      <c r="E22" s="18">
        <v>1</v>
      </c>
      <c r="F22" s="24">
        <v>1960</v>
      </c>
      <c r="G22" s="24">
        <v>1990</v>
      </c>
      <c r="H22" s="24">
        <v>2060</v>
      </c>
      <c r="I22" s="26"/>
      <c r="J22" s="12"/>
      <c r="K22" s="25"/>
      <c r="L22" s="7">
        <f>F22</f>
        <v>1960</v>
      </c>
      <c r="M22" s="14"/>
      <c r="N22" s="14"/>
      <c r="O22" s="25">
        <f>MIN(K22:N22)</f>
        <v>1960</v>
      </c>
      <c r="P22" s="25">
        <f>ROUND(E22*O22,2)</f>
        <v>1960</v>
      </c>
    </row>
    <row r="23" spans="1:18" x14ac:dyDescent="0.25">
      <c r="A23" s="23"/>
      <c r="B23" s="5" t="s">
        <v>17</v>
      </c>
      <c r="C23" s="6"/>
      <c r="D23" s="20"/>
      <c r="E23" s="18"/>
      <c r="F23" s="9"/>
      <c r="G23" s="9"/>
      <c r="H23" s="9"/>
      <c r="I23" s="10"/>
      <c r="J23" s="9"/>
      <c r="K23" s="7"/>
      <c r="L23" s="7"/>
      <c r="M23" s="7"/>
      <c r="N23" s="7"/>
      <c r="O23" s="7"/>
      <c r="P23" s="7">
        <f>SUM(P16:P22)</f>
        <v>36650</v>
      </c>
      <c r="Q23" s="27"/>
      <c r="R23" s="28"/>
    </row>
    <row r="24" spans="1:18" ht="54.75" customHeight="1" x14ac:dyDescent="0.25">
      <c r="A24" s="50" t="s">
        <v>26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</row>
    <row r="25" spans="1:18" ht="19.149999999999999" customHeight="1" x14ac:dyDescent="0.25">
      <c r="A25" s="41" t="s">
        <v>37</v>
      </c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</row>
    <row r="26" spans="1:18" x14ac:dyDescent="0.25">
      <c r="A26" s="42">
        <v>46115</v>
      </c>
      <c r="B26" s="43"/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</row>
  </sheetData>
  <mergeCells count="22">
    <mergeCell ref="A25:P25"/>
    <mergeCell ref="A26:P26"/>
    <mergeCell ref="N11:N14"/>
    <mergeCell ref="F13:F14"/>
    <mergeCell ref="I13:I14"/>
    <mergeCell ref="J13:J14"/>
    <mergeCell ref="F11:J12"/>
    <mergeCell ref="A24:P24"/>
    <mergeCell ref="M11:M14"/>
    <mergeCell ref="A8:P8"/>
    <mergeCell ref="A11:A14"/>
    <mergeCell ref="B11:B14"/>
    <mergeCell ref="C11:C14"/>
    <mergeCell ref="E11:E14"/>
    <mergeCell ref="K11:K14"/>
    <mergeCell ref="L11:L14"/>
    <mergeCell ref="A9:P9"/>
    <mergeCell ref="G13:G14"/>
    <mergeCell ref="H13:H14"/>
    <mergeCell ref="O11:O14"/>
    <mergeCell ref="P11:P14"/>
    <mergeCell ref="D11:D14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2" t="s">
        <v>19</v>
      </c>
    </row>
    <row r="7" spans="1:1" ht="15.75" x14ac:dyDescent="0.25">
      <c r="A7" s="2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2026-04-23T08:40:49Z</dcterms:modified>
</cp:coreProperties>
</file>