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визуальный осмотр шпалерной\"/>
    </mc:Choice>
  </mc:AlternateContent>
  <xr:revisionPtr revIDLastSave="0" documentId="13_ncr:1_{82DBF9D5-9160-440E-8DE5-43A94793AEE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8" i="1" l="1"/>
  <c r="L6" i="1"/>
  <c r="M6" i="1" s="1"/>
  <c r="N6" i="1" s="1"/>
  <c r="O6" i="1" s="1"/>
  <c r="O7" i="1" s="1"/>
  <c r="I6" i="1"/>
  <c r="J6" i="1" s="1"/>
  <c r="K6" i="1" s="1"/>
</calcChain>
</file>

<file path=xl/sharedStrings.xml><?xml version="1.0" encoding="utf-8"?>
<sst xmlns="http://schemas.openxmlformats.org/spreadsheetml/2006/main" count="23" uniqueCount="23">
  <si>
    <t>Приложение № 1  к Извещению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 проведении электронного конкурса</t>
  </si>
  <si>
    <t xml:space="preserve">Определение и обоснование НМЦК методом сопоставимых рыночных цен (анализ рынка)                                                                                                                                                    </t>
  </si>
  <si>
    <t>№ пунтов ТЗ</t>
  </si>
  <si>
    <t>Наименование объекта закупки по позициям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</si>
  <si>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</si>
  <si>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</si>
  <si>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</si>
  <si>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</si>
  <si>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</si>
  <si>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 xml:space="preserve">Средняя арифметическая цена за единицу               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</si>
  <si>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</si>
  <si>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2"/>
        <rFont val="Times New Roman"/>
        <family val="1"/>
        <charset val="204"/>
      </rPr>
      <t xml:space="preserve">                               (не должен превышать 33%)</t>
    </r>
  </si>
  <si>
    <t>Цена за единицу изм. (руб.)</t>
  </si>
  <si>
    <t>Цена за единицу изм. с округле-нием (вниз) до сотых долей после запятой (руб.)</t>
  </si>
  <si>
    <t>Н(М)ЦК контракта с учетом округле-ния цены за единицу (руб.)</t>
  </si>
  <si>
    <t>Расчет Н(М)ЦК по формуле       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</si>
  <si>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r>
      <t xml:space="preserve">Начальная (максимальная) цена контракта определена и обоснована в соответствии с требованиями </t>
    </r>
    <r>
      <rPr>
        <sz val="12"/>
        <rFont val="Times New Roman"/>
        <family val="1"/>
        <charset val="204"/>
      </rPr>
      <t>статьи 22</t>
    </r>
    <r>
      <rPr>
        <sz val="12"/>
        <color theme="1"/>
        <rFont val="Times New Roman"/>
        <family val="1"/>
        <charset val="204"/>
      </rPr>
      <t xml:space="preserve"> Закона и методических </t>
    </r>
    <r>
      <rPr>
        <sz val="12"/>
        <rFont val="Times New Roman"/>
        <family val="1"/>
        <charset val="204"/>
      </rPr>
      <t>рекомендаций</t>
    </r>
    <r>
      <rPr>
        <sz val="12"/>
        <color theme="1"/>
        <rFont val="Times New Roman"/>
        <family val="1"/>
        <charset val="204"/>
      </rPr>
      <t xml:space="preserve">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метода: метод сопоставимых рыночных цен (анализ рынка)</t>
    </r>
  </si>
  <si>
    <t>В результате проведенного расчета Н(М)ЦК составила:</t>
  </si>
  <si>
    <t>Коммерческое предложение № 1</t>
  </si>
  <si>
    <t>Коммерческое предложение № 2</t>
  </si>
  <si>
    <t>Коммерческое предложение № 3</t>
  </si>
  <si>
    <t>Минимальная цена:</t>
  </si>
  <si>
    <t>Оказание услуг по визуальному осмотру конструкций зданий, расположенных по адресам: Санкт-Петербург, ул. Шпалерная, д. 15- 17, литера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</si>
</sst>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" fontId="1" fillId="0" borderId="2" xfId="0" applyNumberFormat="1" applyFont="1" applyBorder="1" applyAlignment="1">
      <alignment horizontal="center" vertical="center" textRotation="90" wrapText="1"/>
    </xf>
    <xf numFmtId="2" fontId="1" fillId="0" borderId="2" xfId="0" applyNumberFormat="1" applyFont="1" applyBorder="1" applyAlignment="1">
      <alignment horizontal="center" vertical="top" wrapText="1"/>
    </xf>
    <xf numFmtId="4" fontId="1" fillId="0" borderId="2" xfId="0" applyNumberFormat="1" applyFont="1" applyBorder="1" applyAlignment="1">
      <alignment horizontal="right" vertical="center" wrapText="1"/>
    </xf>
    <xf numFmtId="2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Border="1"/>
    <xf numFmtId="0" fontId="6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12700</xdr:colOff>
      <xdr:row>4</xdr:row>
      <xdr:rowOff>1155700</xdr:rowOff>
    </xdr:from>
    <xdr:to>
      <xdr:col>10</xdr:col>
      <xdr:colOff>1085850</xdr:colOff>
      <xdr:row>4</xdr:row>
      <xdr:rowOff>1508125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09F08D-1A53-418A-B3F2-C34D35E7C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32360" y="3853180"/>
          <a:ext cx="105791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</xdr:row>
      <xdr:rowOff>885825</xdr:rowOff>
    </xdr:from>
    <xdr:to>
      <xdr:col>9</xdr:col>
      <xdr:colOff>857250</xdr:colOff>
      <xdr:row>4</xdr:row>
      <xdr:rowOff>1323975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2665806-BAC8-4B7F-9E42-67DFF1806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1445" y="3583305"/>
          <a:ext cx="8477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"/>
  <sheetViews>
    <sheetView tabSelected="1" zoomScale="90" zoomScaleNormal="90" workbookViewId="0">
      <selection activeCell="Q8" sqref="Q8"/>
    </sheetView>
  </sheetViews>
  <sheetFormatPr defaultRowHeight="15" x14ac:dyDescent="0.25"/>
  <cols>
    <col min="3" max="3" width="23.7109375" customWidth="1"/>
    <col min="6" max="8" width="13.140625" bestFit="1" customWidth="1"/>
    <col min="9" max="9" width="16.85546875" customWidth="1"/>
    <col min="10" max="10" width="13.7109375" customWidth="1"/>
    <col min="11" max="11" width="19.5703125" customWidth="1"/>
    <col min="12" max="12" width="22.85546875" customWidth="1"/>
    <col min="13" max="13" width="17" customWidth="1"/>
    <col min="14" max="14" width="24" customWidth="1"/>
    <col min="15" max="15" width="27.7109375" customWidth="1"/>
  </cols>
  <sheetData>
    <row r="1" spans="1:15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15.75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5.75" x14ac:dyDescent="0.25">
      <c r="A3" s="13" t="s">
        <v>16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15.75" x14ac:dyDescent="0.25">
      <c r="A4" s="14" t="s">
        <v>2</v>
      </c>
      <c r="B4" s="14" t="s">
        <v>3</v>
      </c>
      <c r="C4" s="14"/>
      <c r="D4" s="14" t="s">
        <v>4</v>
      </c>
      <c r="E4" s="14" t="s">
        <v>5</v>
      </c>
      <c r="F4" s="15" t="s">
        <v>6</v>
      </c>
      <c r="G4" s="15"/>
      <c r="H4" s="15"/>
      <c r="I4" s="16" t="s">
        <v>7</v>
      </c>
      <c r="J4" s="16"/>
      <c r="K4" s="16"/>
      <c r="L4" s="16" t="s">
        <v>8</v>
      </c>
      <c r="M4" s="16"/>
      <c r="N4" s="16"/>
      <c r="O4" s="16"/>
    </row>
    <row r="5" spans="1:15" ht="175.5" customHeight="1" x14ac:dyDescent="0.25">
      <c r="A5" s="14"/>
      <c r="B5" s="14"/>
      <c r="C5" s="14"/>
      <c r="D5" s="14"/>
      <c r="E5" s="14"/>
      <c r="F5" s="1" t="s">
        <v>18</v>
      </c>
      <c r="G5" s="1" t="s">
        <v>19</v>
      </c>
      <c r="H5" s="1" t="s">
        <v>20</v>
      </c>
      <c r="I5" s="2" t="s">
        <v>9</v>
      </c>
      <c r="J5" s="2" t="s">
        <v>10</v>
      </c>
      <c r="K5" s="2" t="s">
        <v>11</v>
      </c>
      <c r="L5" s="2" t="s">
        <v>15</v>
      </c>
      <c r="M5" s="2" t="s">
        <v>12</v>
      </c>
      <c r="N5" s="2" t="s">
        <v>13</v>
      </c>
      <c r="O5" s="2" t="s">
        <v>14</v>
      </c>
    </row>
    <row r="6" spans="1:15" ht="186" customHeight="1" x14ac:dyDescent="0.25">
      <c r="A6" s="6">
        <v>1</v>
      </c>
      <c r="B6" s="10" t="s">
        <v>22</v>
      </c>
      <c r="C6" s="10"/>
      <c r="D6" s="6"/>
      <c r="E6" s="6">
        <v>1</v>
      </c>
      <c r="F6" s="7">
        <v>180000</v>
      </c>
      <c r="G6" s="7">
        <v>100000</v>
      </c>
      <c r="H6" s="7">
        <v>150000</v>
      </c>
      <c r="I6" s="3">
        <f t="shared" ref="I6" si="0">AVERAGE(F6:H6)</f>
        <v>143333.33333333334</v>
      </c>
      <c r="J6" s="4">
        <f t="shared" ref="J6" si="1">SQRT(((SUM((POWER(H6-I6,2)),(POWER(G6-I6,2)),(POWER(F6-I6,2)))/(COLUMNS(F6:H6)-1))))</f>
        <v>40414.518843273807</v>
      </c>
      <c r="K6" s="4">
        <f t="shared" ref="K6" si="2">J6/I6*100</f>
        <v>28.196175937167773</v>
      </c>
      <c r="L6" s="4">
        <f t="shared" ref="L6" si="3">((E6/3)*(SUM(F6:H6)))</f>
        <v>143333.33333333331</v>
      </c>
      <c r="M6" s="4">
        <f t="shared" ref="M6" si="4">L6/E6</f>
        <v>143333.33333333331</v>
      </c>
      <c r="N6" s="4">
        <f t="shared" ref="N6" si="5">ROUNDDOWN(M6,2)</f>
        <v>143333.32999999999</v>
      </c>
      <c r="O6" s="5">
        <f>N6*E6</f>
        <v>143333.32999999999</v>
      </c>
    </row>
    <row r="7" spans="1:15" ht="15.75" x14ac:dyDescent="0.25">
      <c r="A7" s="9" t="s">
        <v>17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8">
        <f>SUM(O6)</f>
        <v>143333.32999999999</v>
      </c>
    </row>
    <row r="8" spans="1:15" ht="15.75" x14ac:dyDescent="0.25">
      <c r="A8" s="9" t="s">
        <v>21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8">
        <f>MIN(F6:H6)</f>
        <v>100000</v>
      </c>
    </row>
  </sheetData>
  <mergeCells count="13">
    <mergeCell ref="A8:N8"/>
    <mergeCell ref="A7:N7"/>
    <mergeCell ref="B6:C6"/>
    <mergeCell ref="A1:O1"/>
    <mergeCell ref="A2:O2"/>
    <mergeCell ref="A3:O3"/>
    <mergeCell ref="A4:A5"/>
    <mergeCell ref="B4:C5"/>
    <mergeCell ref="D4:D5"/>
    <mergeCell ref="E4:E5"/>
    <mergeCell ref="F4:H4"/>
    <mergeCell ref="I4:K4"/>
    <mergeCell ref="L4:O4"/>
  </mergeCells>
  <pageMargins left="0.70866141732283472" right="0.70866141732283472" top="0.74803149606299213" bottom="0.74803149606299213" header="0.31496062992125984" footer="0.31496062992125984"/>
  <pageSetup paperSize="9" scale="54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Стрелков Станислав</dc:creator>
  <cp:lastModifiedBy>Пользователь</cp:lastModifiedBy>
  <cp:lastPrinted>2026-04-16T08:34:12Z</cp:lastPrinted>
  <dcterms:created xsi:type="dcterms:W3CDTF">2015-06-05T18:19:34Z</dcterms:created>
  <dcterms:modified xsi:type="dcterms:W3CDTF">2026-04-21T10:53:39Z</dcterms:modified>
</cp:coreProperties>
</file>