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210" yWindow="465" windowWidth="28455" windowHeight="12210" activeTab="7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definedNames>
    <definedName name="_xlnm.Print_Area" localSheetId="7">'Лист 1'!$A$1:$I$17</definedName>
  </definedNames>
  <calcPr calcId="145621"/>
</workbook>
</file>

<file path=xl/calcChain.xml><?xml version="1.0" encoding="utf-8"?>
<calcChain xmlns="http://schemas.openxmlformats.org/spreadsheetml/2006/main">
  <c r="H13" i="8" l="1"/>
  <c r="H12" i="8"/>
  <c r="H11" i="8"/>
  <c r="H10" i="8"/>
  <c r="I13" i="8" l="1"/>
  <c r="I12" i="8"/>
  <c r="I11" i="8"/>
  <c r="I10" i="8" l="1"/>
  <c r="I14" i="8" s="1"/>
  <c r="J16" i="6" l="1"/>
  <c r="K16" i="6" s="1"/>
  <c r="I16" i="6"/>
  <c r="F16" i="6"/>
  <c r="L16" i="6" s="1"/>
  <c r="L15" i="6"/>
  <c r="J15" i="6"/>
  <c r="K15" i="6" s="1"/>
  <c r="I15" i="6"/>
  <c r="F15" i="6"/>
  <c r="L14" i="6"/>
  <c r="J14" i="6"/>
  <c r="K14" i="6" s="1"/>
  <c r="I14" i="6"/>
  <c r="F14" i="6"/>
  <c r="L13" i="6"/>
  <c r="J13" i="6"/>
  <c r="I13" i="6"/>
  <c r="K13" i="6" s="1"/>
  <c r="F13" i="6"/>
  <c r="L12" i="6"/>
  <c r="J12" i="6"/>
  <c r="K12" i="6" s="1"/>
  <c r="I12" i="6"/>
  <c r="F12" i="6"/>
  <c r="J11" i="6"/>
  <c r="K11" i="6" s="1"/>
  <c r="I11" i="6"/>
  <c r="F11" i="6"/>
  <c r="L11" i="6" s="1"/>
  <c r="L10" i="6"/>
  <c r="L18" i="6" s="1"/>
  <c r="K10" i="6"/>
  <c r="J10" i="6"/>
  <c r="I10" i="6"/>
  <c r="F10" i="6"/>
  <c r="L16" i="4"/>
  <c r="N16" i="4" s="1"/>
  <c r="K16" i="4"/>
  <c r="J16" i="4"/>
  <c r="I16" i="4"/>
  <c r="F16" i="4"/>
  <c r="L15" i="4"/>
  <c r="N15" i="4" s="1"/>
  <c r="J15" i="4"/>
  <c r="K15" i="4" s="1"/>
  <c r="I15" i="4"/>
  <c r="F15" i="4"/>
  <c r="J14" i="4"/>
  <c r="K14" i="4" s="1"/>
  <c r="I14" i="4"/>
  <c r="F14" i="4"/>
  <c r="L14" i="4" s="1"/>
  <c r="N14" i="4" s="1"/>
  <c r="J13" i="4"/>
  <c r="K13" i="4" s="1"/>
  <c r="I13" i="4"/>
  <c r="F13" i="4"/>
  <c r="L13" i="4" s="1"/>
  <c r="N13" i="4" s="1"/>
  <c r="L12" i="4"/>
  <c r="N12" i="4" s="1"/>
  <c r="K12" i="4"/>
  <c r="J12" i="4"/>
  <c r="I12" i="4"/>
  <c r="F12" i="4"/>
  <c r="L11" i="4"/>
  <c r="N11" i="4" s="1"/>
  <c r="J11" i="4"/>
  <c r="K11" i="4" s="1"/>
  <c r="I11" i="4"/>
  <c r="F11" i="4"/>
  <c r="J10" i="4"/>
  <c r="K10" i="4" s="1"/>
  <c r="I10" i="4"/>
  <c r="F10" i="4"/>
  <c r="L10" i="4" s="1"/>
  <c r="L16" i="2"/>
  <c r="J14" i="2"/>
  <c r="K14" i="2" s="1"/>
  <c r="I14" i="2"/>
  <c r="F14" i="2"/>
  <c r="L14" i="2" s="1"/>
  <c r="L13" i="2"/>
  <c r="J13" i="2"/>
  <c r="K13" i="2" s="1"/>
  <c r="I13" i="2"/>
  <c r="F13" i="2"/>
  <c r="J12" i="2"/>
  <c r="K12" i="2" s="1"/>
  <c r="I12" i="2"/>
  <c r="F12" i="2"/>
  <c r="L12" i="2" s="1"/>
  <c r="L11" i="2"/>
  <c r="J11" i="2"/>
  <c r="I11" i="2"/>
  <c r="K11" i="2" s="1"/>
  <c r="F11" i="2"/>
  <c r="L10" i="2"/>
  <c r="J10" i="2"/>
  <c r="K10" i="2" s="1"/>
  <c r="I10" i="2"/>
  <c r="F10" i="2"/>
  <c r="J9" i="2"/>
  <c r="K9" i="2" s="1"/>
  <c r="I9" i="2"/>
  <c r="F9" i="2"/>
  <c r="L9" i="2" s="1"/>
  <c r="L8" i="2"/>
  <c r="K8" i="2"/>
  <c r="J8" i="2"/>
  <c r="I8" i="2"/>
  <c r="F8" i="2"/>
  <c r="L18" i="4" l="1"/>
  <c r="N10" i="4"/>
  <c r="N18" i="4" s="1"/>
</calcChain>
</file>

<file path=xl/sharedStrings.xml><?xml version="1.0" encoding="utf-8"?>
<sst xmlns="http://schemas.openxmlformats.org/spreadsheetml/2006/main" count="145" uniqueCount="72">
  <si>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</si>
  <si>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</si>
  <si>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</si>
  <si>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</si>
  <si>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rgb="FF000000"/>
        <rFont val="Times New Roman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rgb="FF000000"/>
        <rFont val="Times New Roman"/>
      </rPr>
      <t>(</t>
    </r>
    <r>
      <rPr>
        <b/>
        <i/>
        <sz val="12"/>
        <color rgb="FFFF0000"/>
        <rFont val="Times New Roman"/>
      </rPr>
      <t>п.3.7.2</t>
    </r>
    <r>
      <rPr>
        <i/>
        <sz val="12"/>
        <color rgb="FF000000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</si>
  <si>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</rPr>
      <t>Приложении №1</t>
    </r>
    <r>
      <rPr>
        <sz val="12"/>
        <color rgb="FF000000"/>
        <rFont val="Times New Roman"/>
      </rPr>
      <t>)</t>
    </r>
  </si>
  <si>
    <r>
      <t xml:space="preserve">____________________ </t>
    </r>
    <r>
      <rPr>
        <i/>
        <sz val="12"/>
        <color rgb="FF000000"/>
        <rFont val="Times New Roman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</si>
  <si>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</si>
  <si>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</si>
  <si>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</si>
  <si>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</si>
  <si>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</si>
  <si>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</si>
  <si>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</si>
  <si>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color rgb="FF000000"/>
        <rFont val="Times New Roman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</si>
  <si>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i/>
        <sz val="12"/>
        <color rgb="FF000000"/>
        <rFont val="Times New Roman"/>
      </rPr>
      <t>(указать кол-во и источник информации (поставщик, подрядчик, исполнитель, иной источник)</t>
    </r>
    <r>
      <rPr>
        <sz val="12"/>
        <color rgb="FF000000"/>
        <rFont val="Times New Roman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</si>
  <si>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</si>
  <si>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</si>
  <si>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</si>
  <si>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</si>
  <si>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</rPr>
      <t>n</t>
    </r>
    <r>
      <rPr>
        <b/>
        <sz val="10"/>
        <color rgb="FF000000"/>
        <rFont val="Times New Roman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</si>
  <si>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</si>
  <si>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</si>
  <si>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</si>
  <si>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</si>
  <si>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</si>
  <si>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</si>
  <si>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</si>
  <si>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rgb="FFFF0000"/>
        <rFont val="Times New Roman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</si>
  <si>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</si>
  <si>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</si>
  <si>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</si>
  <si>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</si>
  <si>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</si>
  <si>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</rPr>
      <t>с осуществлением поиска ценовой информации в реестре контрактов, заключенных заказчиками</t>
    </r>
    <r>
      <rPr>
        <sz val="12"/>
        <color rgb="FF000000"/>
        <rFont val="Times New Roman"/>
      </rPr>
      <t xml:space="preserve"> </t>
    </r>
    <r>
      <rPr>
        <i/>
        <sz val="12"/>
        <color rgb="FF000000"/>
        <rFont val="Times New Roman"/>
      </rPr>
      <t>(</t>
    </r>
    <r>
      <rPr>
        <b/>
        <i/>
        <sz val="12"/>
        <color rgb="FFFF0000"/>
        <rFont val="Times New Roman"/>
      </rPr>
      <t>п.3.7.3</t>
    </r>
    <r>
      <rPr>
        <i/>
        <sz val="12"/>
        <color rgb="FF000000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</si>
  <si>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</si>
  <si>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</si>
  <si>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</si>
  <si>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</si>
  <si>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</si>
  <si>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rgb="FFFF6600"/>
        <rFont val="Times New Roman"/>
      </rPr>
      <t>если был ЕИ, т</t>
    </r>
    <r>
      <rPr>
        <sz val="10"/>
        <color rgb="FFFF6600"/>
        <rFont val="Times New Roman"/>
      </rPr>
      <t>о У=0%</t>
    </r>
    <r>
      <rPr>
        <sz val="10"/>
        <color rgb="FF000000"/>
        <rFont val="Times New Roman"/>
      </rPr>
      <t xml:space="preserve"> ;                  </t>
    </r>
    <r>
      <rPr>
        <sz val="10"/>
        <color rgb="FF0000FF"/>
        <rFont val="Times New Roman"/>
      </rPr>
      <t>если был ОК, то У≤10%</t>
    </r>
    <r>
      <rPr>
        <sz val="10"/>
        <color rgb="FF800080"/>
        <rFont val="Times New Roman"/>
      </rPr>
      <t>;</t>
    </r>
    <r>
      <rPr>
        <sz val="10"/>
        <color rgb="FF000000"/>
        <rFont val="Times New Roman"/>
      </rPr>
      <t xml:space="preserve">                                             </t>
    </r>
    <r>
      <rPr>
        <sz val="10"/>
        <color rgb="FF993300"/>
        <rFont val="Times New Roman"/>
      </rPr>
      <t>если был АЭФ, то У≤13%</t>
    </r>
    <r>
      <rPr>
        <sz val="10"/>
        <color rgb="FF993300"/>
        <rFont val="Times New Roman"/>
      </rPr>
      <t xml:space="preserve">; </t>
    </r>
    <r>
      <rPr>
        <sz val="10"/>
        <color rgb="FF000000"/>
        <rFont val="Times New Roman"/>
      </rPr>
      <t xml:space="preserve">                      </t>
    </r>
    <r>
      <rPr>
        <sz val="10"/>
        <color rgb="FF008000"/>
        <rFont val="Times New Roman"/>
      </rPr>
      <t>если был ЗК, то У≤17%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</si>
  <si>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rgb="FFFF0000"/>
        <rFont val="Times New Roman"/>
      </rPr>
      <t>сбора и анализа общедоступной ценовой информации</t>
    </r>
    <r>
      <rPr>
        <sz val="12"/>
        <color rgb="FF000000"/>
        <rFont val="Times New Roman"/>
      </rPr>
      <t xml:space="preserve"> </t>
    </r>
    <r>
      <rPr>
        <i/>
        <sz val="12"/>
        <color rgb="FF000000"/>
        <rFont val="Times New Roman"/>
      </rPr>
      <t>(</t>
    </r>
    <r>
      <rPr>
        <b/>
        <i/>
        <sz val="12"/>
        <color rgb="FFFF0000"/>
        <rFont val="Times New Roman"/>
      </rPr>
      <t>п.3.7.4</t>
    </r>
    <r>
      <rPr>
        <i/>
        <sz val="12"/>
        <color rgb="FF000000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</si>
  <si>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</si>
  <si>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rgb="FF000000"/>
        <rFont val="Times New Roman"/>
      </rPr>
      <t xml:space="preserve">(указать источники в соответствии с пунктами 3.7.4.1-3.7.4.8) </t>
    </r>
    <r>
      <rPr>
        <sz val="12"/>
        <color rgb="FF000000"/>
        <rFont val="Times New Roman"/>
      </rPr>
      <t xml:space="preserve">на основании п. 3.7.4__ </t>
    </r>
    <r>
      <rPr>
        <i/>
        <sz val="12"/>
        <color rgb="FF000000"/>
        <rFont val="Times New Roman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</si>
  <si>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</si>
  <si>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</si>
  <si>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</si>
  <si>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</si>
  <si>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</si>
  <si>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rgb="FF000000"/>
        <rFont val="Times New Roman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</si>
  <si>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</si>
  <si>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</si>
  <si>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rgb="FF000000"/>
        <rFont val="Times New Roman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</si>
  <si>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</si>
  <si>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НМЦК, руб. (определение и обоснование НМЦК представлено в </t>
    </r>
    <r>
      <rPr>
        <b/>
        <sz val="12"/>
        <color rgb="FF000000"/>
        <rFont val="Times New Roman"/>
      </rPr>
      <t>Приложени__ №___</t>
    </r>
    <r>
      <rPr>
        <sz val="12"/>
        <color rgb="FF000000"/>
        <rFont val="Times New Roman"/>
      </rPr>
      <t>)</t>
    </r>
  </si>
  <si>
    <t xml:space="preserve">Обоснование цены контракта (договора) заключаемого у единственного поставщика </t>
  </si>
  <si>
    <r>
      <t xml:space="preserve">Ответы на запросы получены от КОЛИЧЕСВО (3) поставщиков, 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</t>
    </r>
    <r>
      <rPr>
        <b/>
        <sz val="11"/>
        <rFont val="Times New Roman"/>
      </rPr>
      <t xml:space="preserve">минимальное ценовое предложение. </t>
    </r>
  </si>
  <si>
    <t>Единица измерения</t>
  </si>
  <si>
    <t>Минимальное ценовое предложение, руб.</t>
  </si>
  <si>
    <t>Итого цена , руб. (7*8)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</si>
  <si>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</si>
  <si>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</si>
  <si>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</si>
  <si>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</si>
  <si>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>Чернихевич Мария Витальевна</t>
  </si>
  <si>
    <t>Заказчиком были направлены запросы о предоставлении ценовой информации(КОЛИЧЕСТВО 10)поставщикам,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</si>
  <si>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>Мытье фасада и остекления исторического здания с использованием карбоновых штанг, а также необходимого оборудования по адресу: 18-я линия В.О., дом 1</t>
  </si>
  <si>
    <t>Мытье остекления внутри здания ручным методом по адресу: 18-я линия В.О., дом 1</t>
  </si>
  <si>
    <t>Мытье окон цокольного этажа здания с наружной стороны ручным методом по адресу: Миллионная улица, дом 18</t>
  </si>
  <si>
    <t>Мытье окон с наружной стороны здания ручным методом по адресу: 14 линия В.О., дом 39</t>
  </si>
  <si>
    <t>кв. м</t>
  </si>
  <si>
    <t>Составила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</si>
</sst>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#,##0.0000"/>
    <numFmt numFmtId="166" formatCode="_-* #,##0.00_р_._-;\-* #,##0.00_р_._-;_-* \-??_р_._-;_-@_-"/>
  </numFmts>
  <fonts count="32" x14ac:knownFonts="1">
    <font>
      <sz val="11"/>
      <color theme="1"/>
      <name val="Calibri"/>
    </font>
    <font>
      <sz val="11"/>
      <color theme="1"/>
      <name val="Calibri"/>
      <scheme val="minor"/>
    </font>
    <font>
      <sz val="11"/>
      <color theme="1"/>
      <name val="Times New Roman"/>
    </font>
    <font>
      <b/>
      <sz val="12"/>
      <color theme="1"/>
      <name val="Times New Roman"/>
    </font>
    <font>
      <i/>
      <sz val="12"/>
      <color theme="1"/>
      <name val="Times New Roman"/>
    </font>
    <font>
      <sz val="12"/>
      <color rgb="FF000000"/>
      <name val="Times New Roman"/>
    </font>
    <font>
      <b/>
      <sz val="12"/>
      <color rgb="FF000000"/>
      <name val="Times New Roman"/>
    </font>
    <font>
      <sz val="12"/>
      <color theme="1"/>
      <name val="Times New Roman"/>
    </font>
    <font>
      <b/>
      <sz val="11"/>
      <color theme="1"/>
      <name val="Times New Roman"/>
    </font>
    <font>
      <b/>
      <sz val="11"/>
      <color rgb="FFFF0000"/>
      <name val="Times New Roman"/>
    </font>
    <font>
      <b/>
      <sz val="10"/>
      <color rgb="FF000000"/>
      <name val="Times New Roman"/>
    </font>
    <font>
      <b/>
      <sz val="10"/>
      <color theme="1"/>
      <name val="Times New Roman"/>
    </font>
    <font>
      <b/>
      <i/>
      <sz val="10"/>
      <color theme="1"/>
      <name val="Times New Roman"/>
    </font>
    <font>
      <i/>
      <sz val="10"/>
      <color theme="1"/>
      <name val="Times New Roman"/>
    </font>
    <font>
      <sz val="10"/>
      <color theme="1"/>
      <name val="Times New Roman"/>
    </font>
    <font>
      <sz val="11"/>
      <name val="Times New Roman"/>
    </font>
    <font>
      <b/>
      <sz val="11"/>
      <name val="Times New Roman"/>
    </font>
    <font>
      <b/>
      <sz val="10"/>
      <name val="Times New Roman"/>
    </font>
    <font>
      <b/>
      <i/>
      <sz val="11"/>
      <name val="Times New Roman"/>
    </font>
    <font>
      <sz val="11"/>
      <color rgb="FF000000"/>
      <name val="Times New Roman"/>
    </font>
    <font>
      <b/>
      <sz val="12"/>
      <color rgb="FFFF0000"/>
      <name val="Times New Roman"/>
    </font>
    <font>
      <i/>
      <sz val="12"/>
      <color rgb="FF000000"/>
      <name val="Times New Roman"/>
    </font>
    <font>
      <b/>
      <i/>
      <sz val="12"/>
      <color rgb="FFFF0000"/>
      <name val="Times New Roman"/>
    </font>
    <font>
      <i/>
      <sz val="10"/>
      <color rgb="FFFF0000"/>
      <name val="Times New Roman"/>
    </font>
    <font>
      <sz val="10"/>
      <color rgb="FFFF6600"/>
      <name val="Times New Roman"/>
    </font>
    <font>
      <sz val="10"/>
      <color rgb="FF000000"/>
      <name val="Times New Roman"/>
    </font>
    <font>
      <sz val="10"/>
      <color rgb="FF0000FF"/>
      <name val="Times New Roman"/>
    </font>
    <font>
      <sz val="10"/>
      <color rgb="FF800080"/>
      <name val="Times New Roman"/>
    </font>
    <font>
      <sz val="10"/>
      <color rgb="FF993300"/>
      <name val="Times New Roman"/>
    </font>
    <font>
      <sz val="10"/>
      <color rgb="FF008000"/>
      <name val="Times New Roman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0000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1" fillId="0" borderId="0" xfId="0" applyNumberFormat="1" applyFont="1"/>
    <xf numFmtId="4" fontId="2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vertical="center" wrapText="1"/>
    </xf>
    <xf numFmtId="0" fontId="3" fillId="0" borderId="0" xfId="0" applyNumberFormat="1" applyFont="1" applyAlignment="1">
      <alignment horizontal="center" vertical="center"/>
    </xf>
    <xf numFmtId="0" fontId="5" fillId="2" borderId="3" xfId="0" applyNumberFormat="1" applyFont="1" applyFill="1" applyBorder="1" applyAlignment="1">
      <alignment horizontal="left" vertical="center" wrapText="1"/>
    </xf>
    <xf numFmtId="4" fontId="6" fillId="2" borderId="3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right" vertical="center"/>
    </xf>
    <xf numFmtId="0" fontId="7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left" vertical="center" wrapText="1"/>
    </xf>
    <xf numFmtId="4" fontId="2" fillId="0" borderId="0" xfId="0" applyNumberFormat="1" applyFont="1" applyAlignment="1">
      <alignment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11" fillId="2" borderId="5" xfId="0" applyNumberFormat="1" applyFont="1" applyFill="1" applyBorder="1" applyAlignment="1">
      <alignment horizontal="center" vertical="center" wrapText="1"/>
    </xf>
    <xf numFmtId="0" fontId="0" fillId="0" borderId="0" xfId="0" applyNumberFormat="1" applyFont="1"/>
    <xf numFmtId="0" fontId="11" fillId="2" borderId="5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Border="1" applyAlignment="1">
      <alignment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top" wrapText="1"/>
    </xf>
    <xf numFmtId="4" fontId="11" fillId="2" borderId="11" xfId="0" applyNumberFormat="1" applyFont="1" applyFill="1" applyBorder="1" applyAlignment="1">
      <alignment vertical="center" wrapText="1"/>
    </xf>
    <xf numFmtId="0" fontId="12" fillId="2" borderId="3" xfId="0" applyNumberFormat="1" applyFont="1" applyFill="1" applyBorder="1" applyAlignment="1">
      <alignment horizontal="center" vertical="center" wrapText="1"/>
    </xf>
    <xf numFmtId="0" fontId="12" fillId="0" borderId="3" xfId="0" applyNumberFormat="1" applyFont="1" applyBorder="1" applyAlignment="1">
      <alignment horizontal="center" vertical="center" wrapText="1"/>
    </xf>
    <xf numFmtId="0" fontId="13" fillId="2" borderId="3" xfId="0" applyNumberFormat="1" applyFont="1" applyFill="1" applyBorder="1" applyAlignment="1">
      <alignment horizontal="center" vertical="center" wrapText="1"/>
    </xf>
    <xf numFmtId="0" fontId="14" fillId="2" borderId="3" xfId="0" applyNumberFormat="1" applyFont="1" applyFill="1" applyBorder="1" applyAlignment="1">
      <alignment horizontal="left" vertical="center" wrapText="1"/>
    </xf>
    <xf numFmtId="4" fontId="14" fillId="2" borderId="3" xfId="0" applyNumberFormat="1" applyFont="1" applyFill="1" applyBorder="1" applyAlignment="1">
      <alignment horizontal="center" vertical="center" wrapText="1"/>
    </xf>
    <xf numFmtId="0" fontId="14" fillId="2" borderId="3" xfId="0" applyNumberFormat="1" applyFont="1" applyFill="1" applyBorder="1" applyAlignment="1">
      <alignment horizontal="center" vertical="center" wrapText="1"/>
    </xf>
    <xf numFmtId="4" fontId="14" fillId="0" borderId="3" xfId="0" applyNumberFormat="1" applyFont="1" applyBorder="1" applyAlignment="1">
      <alignment horizontal="center" vertical="center" wrapText="1"/>
    </xf>
    <xf numFmtId="10" fontId="14" fillId="0" borderId="3" xfId="0" applyNumberFormat="1" applyFont="1" applyBorder="1" applyAlignment="1">
      <alignment horizontal="center" vertical="center" wrapText="1"/>
    </xf>
    <xf numFmtId="0" fontId="13" fillId="3" borderId="3" xfId="0" applyNumberFormat="1" applyFont="1" applyFill="1" applyBorder="1" applyAlignment="1">
      <alignment horizontal="center" vertical="center" wrapText="1"/>
    </xf>
    <xf numFmtId="4" fontId="2" fillId="3" borderId="3" xfId="0" applyNumberFormat="1" applyFont="1" applyFill="1" applyBorder="1" applyAlignment="1">
      <alignment horizontal="center" vertical="center" wrapText="1"/>
    </xf>
    <xf numFmtId="4" fontId="14" fillId="3" borderId="3" xfId="0" applyNumberFormat="1" applyFont="1" applyFill="1" applyBorder="1" applyAlignment="1">
      <alignment horizontal="center" vertical="center" wrapText="1"/>
    </xf>
    <xf numFmtId="10" fontId="14" fillId="3" borderId="3" xfId="0" applyNumberFormat="1" applyFont="1" applyFill="1" applyBorder="1" applyAlignment="1">
      <alignment horizontal="center" vertical="center" wrapText="1"/>
    </xf>
    <xf numFmtId="0" fontId="8" fillId="0" borderId="14" xfId="0" applyNumberFormat="1" applyFont="1" applyBorder="1" applyAlignment="1">
      <alignment horizontal="right" vertical="center" wrapText="1"/>
    </xf>
    <xf numFmtId="4" fontId="11" fillId="2" borderId="3" xfId="0" applyNumberFormat="1" applyFont="1" applyFill="1" applyBorder="1" applyAlignment="1">
      <alignment horizontal="center" vertical="center" wrapText="1"/>
    </xf>
    <xf numFmtId="4" fontId="14" fillId="2" borderId="11" xfId="0" applyNumberFormat="1" applyFont="1" applyFill="1" applyBorder="1" applyAlignment="1">
      <alignment horizontal="center" vertical="center" wrapText="1"/>
    </xf>
    <xf numFmtId="164" fontId="14" fillId="2" borderId="3" xfId="0" applyNumberFormat="1" applyFont="1" applyFill="1" applyBorder="1" applyAlignment="1">
      <alignment horizontal="center" vertical="center" wrapText="1"/>
    </xf>
    <xf numFmtId="164" fontId="14" fillId="3" borderId="3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left" vertical="center" wrapText="1"/>
    </xf>
    <xf numFmtId="165" fontId="1" fillId="0" borderId="0" xfId="0" applyNumberFormat="1" applyFont="1"/>
    <xf numFmtId="0" fontId="2" fillId="0" borderId="0" xfId="0" applyNumberFormat="1" applyFont="1"/>
    <xf numFmtId="0" fontId="15" fillId="0" borderId="0" xfId="0" applyNumberFormat="1" applyFont="1" applyAlignment="1">
      <alignment horizontal="center" vertical="center" wrapText="1"/>
    </xf>
    <xf numFmtId="0" fontId="15" fillId="4" borderId="0" xfId="0" applyNumberFormat="1" applyFont="1" applyFill="1" applyAlignment="1">
      <alignment horizontal="left" wrapText="1"/>
    </xf>
    <xf numFmtId="0" fontId="18" fillId="4" borderId="3" xfId="0" applyNumberFormat="1" applyFont="1" applyFill="1" applyBorder="1" applyAlignment="1">
      <alignment horizontal="center" vertical="center" wrapText="1"/>
    </xf>
    <xf numFmtId="0" fontId="19" fillId="0" borderId="3" xfId="0" applyNumberFormat="1" applyFont="1" applyBorder="1" applyAlignment="1">
      <alignment horizontal="center" vertical="center"/>
    </xf>
    <xf numFmtId="4" fontId="15" fillId="0" borderId="3" xfId="0" applyNumberFormat="1" applyFont="1" applyBorder="1" applyAlignment="1">
      <alignment horizontal="center" vertical="center" wrapText="1"/>
    </xf>
    <xf numFmtId="166" fontId="16" fillId="4" borderId="3" xfId="0" applyNumberFormat="1" applyFont="1" applyFill="1" applyBorder="1" applyAlignment="1">
      <alignment vertical="center" wrapText="1"/>
    </xf>
    <xf numFmtId="4" fontId="15" fillId="4" borderId="3" xfId="0" applyNumberFormat="1" applyFont="1" applyFill="1" applyBorder="1" applyAlignment="1">
      <alignment horizontal="center" vertical="center" wrapText="1"/>
    </xf>
    <xf numFmtId="4" fontId="16" fillId="4" borderId="3" xfId="0" applyNumberFormat="1" applyFont="1" applyFill="1" applyBorder="1" applyAlignment="1">
      <alignment horizontal="center" vertical="center" wrapText="1"/>
    </xf>
    <xf numFmtId="4" fontId="30" fillId="0" borderId="3" xfId="0" applyNumberFormat="1" applyFont="1" applyBorder="1" applyAlignment="1">
      <alignment horizontal="center" vertical="center" wrapText="1"/>
    </xf>
    <xf numFmtId="14" fontId="2" fillId="0" borderId="0" xfId="0" applyNumberFormat="1" applyFont="1"/>
    <xf numFmtId="0" fontId="31" fillId="0" borderId="19" xfId="0" applyFont="1" applyBorder="1" applyAlignment="1">
      <alignment horizontal="justify" vertical="center" wrapText="1"/>
    </xf>
    <xf numFmtId="0" fontId="31" fillId="0" borderId="20" xfId="0" applyFont="1" applyBorder="1" applyAlignment="1">
      <alignment horizontal="center" vertical="center" wrapText="1"/>
    </xf>
    <xf numFmtId="0" fontId="7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left" vertical="center" wrapText="1"/>
    </xf>
    <xf numFmtId="0" fontId="5" fillId="2" borderId="4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Alignment="1">
      <alignment vertical="center"/>
    </xf>
    <xf numFmtId="4" fontId="2" fillId="0" borderId="3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8" fillId="0" borderId="12" xfId="0" applyNumberFormat="1" applyFont="1" applyBorder="1" applyAlignment="1">
      <alignment horizontal="right" vertical="center" wrapText="1"/>
    </xf>
    <xf numFmtId="0" fontId="8" fillId="0" borderId="7" xfId="0" applyNumberFormat="1" applyFont="1" applyBorder="1" applyAlignment="1">
      <alignment horizontal="right" vertical="center" wrapText="1"/>
    </xf>
    <xf numFmtId="0" fontId="8" fillId="0" borderId="13" xfId="0" applyNumberFormat="1" applyFont="1" applyBorder="1" applyAlignment="1">
      <alignment horizontal="right" vertical="center" wrapText="1"/>
    </xf>
    <xf numFmtId="0" fontId="5" fillId="0" borderId="0" xfId="0" applyNumberFormat="1" applyFont="1" applyAlignment="1">
      <alignment horizontal="left" vertical="center" wrapText="1"/>
    </xf>
    <xf numFmtId="0" fontId="8" fillId="0" borderId="0" xfId="0" applyNumberFormat="1" applyFont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10" fillId="0" borderId="8" xfId="0" applyNumberFormat="1" applyFont="1" applyBorder="1" applyAlignment="1">
      <alignment horizontal="center" vertical="center" wrapText="1"/>
    </xf>
    <xf numFmtId="0" fontId="11" fillId="2" borderId="6" xfId="0" applyNumberFormat="1" applyFont="1" applyFill="1" applyBorder="1" applyAlignment="1">
      <alignment horizontal="center" vertical="center" wrapText="1"/>
    </xf>
    <xf numFmtId="0" fontId="11" fillId="2" borderId="9" xfId="0" applyNumberFormat="1" applyFont="1" applyFill="1" applyBorder="1" applyAlignment="1">
      <alignment horizontal="center" vertical="center" wrapText="1"/>
    </xf>
    <xf numFmtId="0" fontId="8" fillId="2" borderId="3" xfId="0" applyNumberFormat="1" applyFont="1" applyFill="1" applyBorder="1" applyAlignment="1">
      <alignment horizontal="center" vertical="center" wrapText="1"/>
    </xf>
    <xf numFmtId="0" fontId="8" fillId="2" borderId="7" xfId="0" applyNumberFormat="1" applyFont="1" applyFill="1" applyBorder="1" applyAlignment="1">
      <alignment horizontal="center" vertical="center" wrapText="1"/>
    </xf>
    <xf numFmtId="0" fontId="8" fillId="2" borderId="4" xfId="0" applyNumberFormat="1" applyFont="1" applyFill="1" applyBorder="1" applyAlignment="1">
      <alignment horizontal="center" vertical="center" wrapText="1"/>
    </xf>
    <xf numFmtId="0" fontId="11" fillId="2" borderId="3" xfId="0" applyNumberFormat="1" applyFont="1" applyFill="1" applyBorder="1" applyAlignment="1">
      <alignment horizontal="center" vertical="center" wrapText="1"/>
    </xf>
    <xf numFmtId="0" fontId="11" fillId="2" borderId="10" xfId="0" applyNumberFormat="1" applyFont="1" applyFill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4" fontId="11" fillId="2" borderId="3" xfId="0" applyNumberFormat="1" applyFont="1" applyFill="1" applyBorder="1" applyAlignment="1">
      <alignment horizontal="center" vertical="center" wrapText="1"/>
    </xf>
    <xf numFmtId="4" fontId="11" fillId="2" borderId="10" xfId="0" applyNumberFormat="1" applyFont="1" applyFill="1" applyBorder="1" applyAlignment="1">
      <alignment horizontal="center" vertical="center" wrapText="1"/>
    </xf>
    <xf numFmtId="0" fontId="4" fillId="0" borderId="14" xfId="0" applyNumberFormat="1" applyFont="1" applyBorder="1" applyAlignment="1">
      <alignment horizontal="center" vertical="top" wrapText="1"/>
    </xf>
    <xf numFmtId="0" fontId="4" fillId="0" borderId="13" xfId="0" applyNumberFormat="1" applyFont="1" applyBorder="1" applyAlignment="1">
      <alignment horizontal="center" vertical="top" wrapText="1"/>
    </xf>
    <xf numFmtId="0" fontId="5" fillId="2" borderId="15" xfId="0" applyNumberFormat="1" applyFont="1" applyFill="1" applyBorder="1" applyAlignment="1">
      <alignment horizontal="left" vertical="center" wrapText="1"/>
    </xf>
    <xf numFmtId="0" fontId="5" fillId="2" borderId="10" xfId="0" applyNumberFormat="1" applyFont="1" applyFill="1" applyBorder="1" applyAlignment="1">
      <alignment horizontal="left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15" xfId="0" applyNumberFormat="1" applyFont="1" applyFill="1" applyBorder="1" applyAlignment="1">
      <alignment horizontal="center" vertical="center" wrapText="1"/>
    </xf>
    <xf numFmtId="4" fontId="17" fillId="4" borderId="10" xfId="0" applyNumberFormat="1" applyFont="1" applyFill="1" applyBorder="1" applyAlignment="1">
      <alignment horizontal="center" vertical="center" wrapText="1"/>
    </xf>
    <xf numFmtId="0" fontId="16" fillId="4" borderId="0" xfId="0" applyNumberFormat="1" applyFont="1" applyFill="1" applyAlignment="1">
      <alignment horizontal="center" vertical="center" wrapText="1"/>
    </xf>
    <xf numFmtId="0" fontId="30" fillId="4" borderId="0" xfId="0" applyNumberFormat="1" applyFont="1" applyFill="1" applyAlignment="1">
      <alignment horizontal="left" vertical="center" wrapText="1"/>
    </xf>
    <xf numFmtId="0" fontId="15" fillId="4" borderId="0" xfId="0" applyNumberFormat="1" applyFont="1" applyFill="1" applyAlignment="1">
      <alignment horizontal="left" vertical="center" wrapText="1"/>
    </xf>
    <xf numFmtId="0" fontId="15" fillId="4" borderId="16" xfId="0" applyNumberFormat="1" applyFont="1" applyFill="1" applyBorder="1" applyAlignment="1">
      <alignment horizontal="left" vertical="top" wrapText="1"/>
    </xf>
    <xf numFmtId="0" fontId="15" fillId="4" borderId="17" xfId="0" applyNumberFormat="1" applyFont="1" applyFill="1" applyBorder="1" applyAlignment="1">
      <alignment horizontal="left" vertical="top" wrapText="1"/>
    </xf>
    <xf numFmtId="0" fontId="15" fillId="4" borderId="18" xfId="0" applyNumberFormat="1" applyFont="1" applyFill="1" applyBorder="1" applyAlignment="1">
      <alignment horizontal="left" vertical="top" wrapText="1"/>
    </xf>
    <xf numFmtId="0" fontId="17" fillId="4" borderId="3" xfId="0" applyNumberFormat="1" applyFont="1" applyFill="1" applyBorder="1" applyAlignment="1">
      <alignment horizontal="center" vertical="center" wrapText="1"/>
    </xf>
    <xf numFmtId="0" fontId="17" fillId="4" borderId="15" xfId="0" applyNumberFormat="1" applyFont="1" applyFill="1" applyBorder="1" applyAlignment="1">
      <alignment horizontal="center" vertical="center" wrapText="1"/>
    </xf>
    <xf numFmtId="0" fontId="17" fillId="4" borderId="10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Border="1" applyAlignment="1">
      <alignment horizontal="center" vertical="center" wrapText="1"/>
    </xf>
    <xf numFmtId="4" fontId="17" fillId="0" borderId="15" xfId="0" applyNumberFormat="1" applyFont="1" applyBorder="1" applyAlignment="1">
      <alignment horizontal="center" vertical="center" wrapText="1"/>
    </xf>
    <xf numFmtId="4" fontId="17" fillId="0" borderId="10" xfId="0" applyNumberFormat="1" applyFont="1" applyBorder="1" applyAlignment="1">
      <alignment horizontal="center" vertical="center" wrapText="1"/>
    </xf>
    <xf numFmtId="0" fontId="16" fillId="4" borderId="3" xfId="0" applyNumberFormat="1" applyFont="1" applyFill="1" applyBorder="1" applyAlignment="1">
      <alignment horizontal="right" vertical="center" wrapText="1"/>
    </xf>
    <xf numFmtId="0" fontId="16" fillId="4" borderId="7" xfId="0" applyNumberFormat="1" applyFont="1" applyFill="1" applyBorder="1" applyAlignment="1">
      <alignment horizontal="right" vertical="center" wrapText="1"/>
    </xf>
    <xf numFmtId="0" fontId="16" fillId="4" borderId="4" xfId="0" applyNumberFormat="1" applyFont="1" applyFill="1" applyBorder="1" applyAlignment="1">
      <alignment horizontal="right" vertical="center" wrapText="1"/>
    </xf>
    <xf numFmtId="0" fontId="17" fillId="0" borderId="3" xfId="0" applyNumberFormat="1" applyFont="1" applyBorder="1" applyAlignment="1">
      <alignment horizontal="center" vertical="center" wrapText="1"/>
    </xf>
    <xf numFmtId="0" fontId="17" fillId="0" borderId="7" xfId="0" applyNumberFormat="1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center" wrapText="1"/>
    </xf>
    <xf numFmtId="0" fontId="17" fillId="0" borderId="15" xfId="0" applyNumberFormat="1" applyFont="1" applyBorder="1" applyAlignment="1">
      <alignment horizontal="center" vertical="center" wrapText="1"/>
    </xf>
    <xf numFmtId="0" fontId="17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182726" y="2971986"/>
    <xdr:ext cx="381065" cy="287796"/>
    <xdr:pic>
      <xdr:nvPicPr>
        <xdr:cNvPr id="2" name="Picture 1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901480" y="3047256"/>
    <xdr:ext cx="837790" cy="429481"/>
    <xdr:pic>
      <xdr:nvPicPr>
        <xdr:cNvPr id="3" name="Picture 2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81089" y="3304058"/>
    <xdr:ext cx="637840" cy="323217"/>
    <xdr:pic>
      <xdr:nvPicPr>
        <xdr:cNvPr id="4" name="Picture 3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42809" y="3829869"/>
    <xdr:ext cx="266440" cy="152696"/>
    <xdr:pic>
      <xdr:nvPicPr>
        <xdr:cNvPr id="5" name="Picture 4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717391" y="2905571"/>
    <xdr:ext cx="828787" cy="429481"/>
    <xdr:pic>
      <xdr:nvPicPr>
        <xdr:cNvPr id="6" name="Picture 5"/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177891" y="5600998"/>
    <xdr:ext cx="931733" cy="324147"/>
    <xdr:pic>
      <xdr:nvPicPr>
        <xdr:cNvPr id="7" name="Picture 6"/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12548" y="2000213"/>
    <xdr:ext cx="457367" cy="256170"/>
    <xdr:pic>
      <xdr:nvPicPr>
        <xdr:cNvPr id="8" name="Picture 7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3334595" y="3031629"/>
    <xdr:ext cx="381203" cy="288429"/>
    <xdr:pic>
      <xdr:nvPicPr>
        <xdr:cNvPr id="8" name="Picture 8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858220" y="3259336"/>
    <xdr:ext cx="837790" cy="425052"/>
    <xdr:pic>
      <xdr:nvPicPr>
        <xdr:cNvPr id="9" name="Picture 9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37830" y="3517404"/>
    <xdr:ext cx="637840" cy="326379"/>
    <xdr:pic>
      <xdr:nvPicPr>
        <xdr:cNvPr id="10" name="Picture 10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290238" y="4847034"/>
    <xdr:ext cx="266440" cy="267891"/>
    <xdr:pic>
      <xdr:nvPicPr>
        <xdr:cNvPr id="11" name="Picture 11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645390" y="2879824"/>
    <xdr:ext cx="685493" cy="349151"/>
    <xdr:pic>
      <xdr:nvPicPr>
        <xdr:cNvPr id="12" name="Picture 12"/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134631" y="6791622"/>
    <xdr:ext cx="931733" cy="324147"/>
    <xdr:pic>
      <xdr:nvPicPr>
        <xdr:cNvPr id="13" name="Picture 13"/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769522" y="2010742"/>
    <xdr:ext cx="456995" cy="258068"/>
    <xdr:pic>
      <xdr:nvPicPr>
        <xdr:cNvPr id="14" name="Picture 14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9209216" y="2561034"/>
    <xdr:ext cx="456949" cy="258068"/>
    <xdr:pic>
      <xdr:nvPicPr>
        <xdr:cNvPr id="15" name="Picture 15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3325367" y="3517404"/>
    <xdr:ext cx="381205" cy="288429"/>
    <xdr:pic>
      <xdr:nvPicPr>
        <xdr:cNvPr id="16" name="Picture 16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4173480" y="3002421"/>
    <xdr:ext cx="381065" cy="287797"/>
    <xdr:pic>
      <xdr:nvPicPr>
        <xdr:cNvPr id="17" name="Picture 17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901480" y="3228231"/>
    <xdr:ext cx="837790" cy="429481"/>
    <xdr:pic>
      <xdr:nvPicPr>
        <xdr:cNvPr id="18" name="Picture 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81089" y="3485033"/>
    <xdr:ext cx="637840" cy="323217"/>
    <xdr:pic>
      <xdr:nvPicPr>
        <xdr:cNvPr id="19" name="Picture 19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42809" y="4010844"/>
    <xdr:ext cx="266440" cy="152696"/>
    <xdr:pic>
      <xdr:nvPicPr>
        <xdr:cNvPr id="20" name="Picture 20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31989" y="2829744"/>
    <xdr:ext cx="685539" cy="354210"/>
    <xdr:pic>
      <xdr:nvPicPr>
        <xdr:cNvPr id="21" name="Picture 21"/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177891" y="5781973"/>
    <xdr:ext cx="931733" cy="324147"/>
    <xdr:pic>
      <xdr:nvPicPr>
        <xdr:cNvPr id="22" name="Picture 22"/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12548" y="2000250"/>
    <xdr:ext cx="457367" cy="256729"/>
    <xdr:pic>
      <xdr:nvPicPr>
        <xdr:cNvPr id="23" name="Picture 23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4182726" y="3113112"/>
    <xdr:ext cx="381065" cy="287797"/>
    <xdr:pic>
      <xdr:nvPicPr>
        <xdr:cNvPr id="24" name="Picture 24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51" style="2" customWidth="1"/>
    <col min="3" max="3" width="9.140625" style="3" bestFit="1" customWidth="1"/>
    <col min="4" max="16384" width="9.140625" style="3"/>
  </cols>
  <sheetData>
    <row r="1" spans="1:2" ht="21.75" customHeight="1" x14ac:dyDescent="0.25">
      <c r="A1" s="54" t="s">
        <v>0</v>
      </c>
      <c r="B1" s="54"/>
    </row>
    <row r="2" spans="1:2" ht="30.75" customHeight="1" x14ac:dyDescent="0.25">
      <c r="A2" s="54"/>
      <c r="B2" s="54"/>
    </row>
    <row r="3" spans="1:2" ht="15.75" x14ac:dyDescent="0.25">
      <c r="A3" s="55" t="s">
        <v>1</v>
      </c>
      <c r="B3" s="56"/>
    </row>
    <row r="4" spans="1:2" ht="15.75" x14ac:dyDescent="0.25">
      <c r="A4" s="4"/>
      <c r="B4" s="4"/>
    </row>
    <row r="5" spans="1:2" ht="67.5" customHeight="1" x14ac:dyDescent="0.25">
      <c r="A5" s="5" t="s">
        <v>2</v>
      </c>
      <c r="B5" s="5"/>
    </row>
    <row r="6" spans="1:2" ht="308.25" customHeight="1" x14ac:dyDescent="0.25">
      <c r="A6" s="5" t="s">
        <v>3</v>
      </c>
      <c r="B6" s="5" t="s">
        <v>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7" t="s">
        <v>7</v>
      </c>
      <c r="B8" s="58"/>
    </row>
    <row r="9" spans="1:2" ht="15.75" x14ac:dyDescent="0.25">
      <c r="A9" s="7"/>
      <c r="B9" s="7"/>
    </row>
    <row r="10" spans="1:2" ht="15.75" x14ac:dyDescent="0.25">
      <c r="A10" s="59" t="s">
        <v>8</v>
      </c>
      <c r="B10" s="59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53" t="s">
        <v>12</v>
      </c>
      <c r="B16" s="53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/>
  </sheetViews>
  <sheetFormatPr defaultColWidth="9.140625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7" t="s">
        <v>13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1:16" ht="68.25" customHeight="1" x14ac:dyDescent="0.25">
      <c r="A2" s="68" t="s">
        <v>14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6" ht="35.25" customHeight="1" x14ac:dyDescent="0.25">
      <c r="A3" s="66" t="s">
        <v>15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11"/>
      <c r="N3" s="11"/>
    </row>
    <row r="4" spans="1:16" ht="11.25" customHeight="1" x14ac:dyDescent="0.25">
      <c r="A4" s="3"/>
      <c r="B4" s="3"/>
      <c r="C4" s="3"/>
      <c r="D4" s="3"/>
      <c r="E4" s="3"/>
      <c r="F4" s="3"/>
      <c r="G4" s="3"/>
      <c r="H4" s="3"/>
      <c r="I4" s="12"/>
      <c r="J4" s="3"/>
      <c r="K4" s="3"/>
      <c r="L4" s="3"/>
    </row>
    <row r="5" spans="1:16" ht="60.75" customHeight="1" x14ac:dyDescent="0.25">
      <c r="A5" s="69" t="s">
        <v>16</v>
      </c>
      <c r="B5" s="71" t="s">
        <v>17</v>
      </c>
      <c r="C5" s="73" t="s">
        <v>18</v>
      </c>
      <c r="D5" s="74"/>
      <c r="E5" s="74"/>
      <c r="F5" s="75"/>
      <c r="G5" s="76" t="s">
        <v>19</v>
      </c>
      <c r="H5" s="76" t="s">
        <v>20</v>
      </c>
      <c r="I5" s="60" t="s">
        <v>21</v>
      </c>
      <c r="J5" s="61"/>
      <c r="K5" s="62"/>
      <c r="L5" s="14" t="s">
        <v>22</v>
      </c>
      <c r="P5" s="15"/>
    </row>
    <row r="6" spans="1:16" ht="89.25" x14ac:dyDescent="0.25">
      <c r="A6" s="70"/>
      <c r="B6" s="72"/>
      <c r="C6" s="16" t="s">
        <v>23</v>
      </c>
      <c r="D6" s="16" t="s">
        <v>24</v>
      </c>
      <c r="E6" s="16" t="s">
        <v>25</v>
      </c>
      <c r="F6" s="17"/>
      <c r="G6" s="77"/>
      <c r="H6" s="77"/>
      <c r="I6" s="18" t="s">
        <v>26</v>
      </c>
      <c r="J6" s="19" t="s">
        <v>27</v>
      </c>
      <c r="K6" s="19" t="s">
        <v>28</v>
      </c>
      <c r="L6" s="20"/>
    </row>
    <row r="7" spans="1:16" ht="40.5" x14ac:dyDescent="0.25">
      <c r="A7" s="21">
        <v>1</v>
      </c>
      <c r="B7" s="21">
        <v>2</v>
      </c>
      <c r="C7" s="21">
        <v>3</v>
      </c>
      <c r="D7" s="21">
        <v>4</v>
      </c>
      <c r="E7" s="21">
        <v>5</v>
      </c>
      <c r="F7" s="21" t="s">
        <v>29</v>
      </c>
      <c r="G7" s="21">
        <v>7</v>
      </c>
      <c r="H7" s="21" t="s">
        <v>30</v>
      </c>
      <c r="I7" s="22" t="s">
        <v>31</v>
      </c>
      <c r="J7" s="22">
        <v>10</v>
      </c>
      <c r="K7" s="22">
        <v>11</v>
      </c>
      <c r="L7" s="21" t="s">
        <v>32</v>
      </c>
    </row>
    <row r="8" spans="1:16" x14ac:dyDescent="0.25">
      <c r="A8" s="23">
        <v>1</v>
      </c>
      <c r="B8" s="24"/>
      <c r="C8" s="25"/>
      <c r="D8" s="25"/>
      <c r="E8" s="25"/>
      <c r="F8" s="13">
        <f t="shared" ref="F8:F14" si="0">C8+D8+E8</f>
        <v>0</v>
      </c>
      <c r="G8" s="26"/>
      <c r="H8" s="26"/>
      <c r="I8" s="27" t="e">
        <f t="shared" ref="I8:I14" si="1">AVERAGE(C8:E8)</f>
        <v>#DIV/0!</v>
      </c>
      <c r="J8" s="27" t="e">
        <f t="shared" ref="J8:J14" si="2">_xlfn.STDEV.S(C8:E8)</f>
        <v>#DIV/0!</v>
      </c>
      <c r="K8" s="28" t="e">
        <f t="shared" ref="K8:K14" si="3">J8/I8</f>
        <v>#DIV/0!</v>
      </c>
      <c r="L8" s="25" t="e">
        <f t="shared" ref="L8:L14" si="4">F8/H8*G8</f>
        <v>#DIV/0!</v>
      </c>
    </row>
    <row r="9" spans="1:16" x14ac:dyDescent="0.25">
      <c r="A9" s="23">
        <v>2</v>
      </c>
      <c r="B9" s="24"/>
      <c r="C9" s="25"/>
      <c r="D9" s="25"/>
      <c r="E9" s="25"/>
      <c r="F9" s="13">
        <f t="shared" si="0"/>
        <v>0</v>
      </c>
      <c r="G9" s="26"/>
      <c r="H9" s="26"/>
      <c r="I9" s="27" t="e">
        <f t="shared" si="1"/>
        <v>#DIV/0!</v>
      </c>
      <c r="J9" s="27" t="e">
        <f t="shared" si="2"/>
        <v>#DIV/0!</v>
      </c>
      <c r="K9" s="28" t="e">
        <f t="shared" si="3"/>
        <v>#DIV/0!</v>
      </c>
      <c r="L9" s="25" t="e">
        <f t="shared" si="4"/>
        <v>#DIV/0!</v>
      </c>
    </row>
    <row r="10" spans="1:16" x14ac:dyDescent="0.25">
      <c r="A10" s="23">
        <v>3</v>
      </c>
      <c r="B10" s="24"/>
      <c r="C10" s="25"/>
      <c r="D10" s="25"/>
      <c r="E10" s="25"/>
      <c r="F10" s="13">
        <f t="shared" si="0"/>
        <v>0</v>
      </c>
      <c r="G10" s="26"/>
      <c r="H10" s="26"/>
      <c r="I10" s="27" t="e">
        <f t="shared" si="1"/>
        <v>#DIV/0!</v>
      </c>
      <c r="J10" s="27" t="e">
        <f t="shared" si="2"/>
        <v>#DIV/0!</v>
      </c>
      <c r="K10" s="28" t="e">
        <f t="shared" si="3"/>
        <v>#DIV/0!</v>
      </c>
      <c r="L10" s="25" t="e">
        <f t="shared" si="4"/>
        <v>#DIV/0!</v>
      </c>
    </row>
    <row r="11" spans="1:16" x14ac:dyDescent="0.25">
      <c r="A11" s="23">
        <v>4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5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6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7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ht="6" customHeight="1" x14ac:dyDescent="0.25">
      <c r="A15" s="29"/>
      <c r="B15" s="29"/>
      <c r="C15" s="29"/>
      <c r="D15" s="29"/>
      <c r="E15" s="29"/>
      <c r="F15" s="30"/>
      <c r="G15" s="29"/>
      <c r="H15" s="29"/>
      <c r="I15" s="31"/>
      <c r="J15" s="31"/>
      <c r="K15" s="32"/>
      <c r="L15" s="31"/>
    </row>
    <row r="16" spans="1:16" ht="33" customHeight="1" x14ac:dyDescent="0.25">
      <c r="A16" s="63" t="s">
        <v>33</v>
      </c>
      <c r="B16" s="64"/>
      <c r="C16" s="64"/>
      <c r="D16" s="64"/>
      <c r="E16" s="64"/>
      <c r="F16" s="64"/>
      <c r="G16" s="64"/>
      <c r="H16" s="64"/>
      <c r="I16" s="65"/>
      <c r="J16" s="33"/>
      <c r="K16" s="33"/>
      <c r="L16" s="34" t="e">
        <f>SUM(L8:L15)</f>
        <v>#DIV/0!</v>
      </c>
    </row>
    <row r="17" spans="1:12" x14ac:dyDescent="0.25">
      <c r="A17" s="3"/>
      <c r="C17" s="3"/>
      <c r="D17" s="3"/>
      <c r="E17" s="3"/>
      <c r="F17" s="3"/>
      <c r="G17" s="3"/>
      <c r="H17" s="3"/>
      <c r="I17" s="12"/>
      <c r="J17" s="3"/>
      <c r="K17" s="3"/>
      <c r="L17" s="3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bestFit="1" customWidth="1"/>
    <col min="4" max="16384" width="9.140625" style="3"/>
  </cols>
  <sheetData>
    <row r="1" spans="1:2" ht="21.75" customHeight="1" x14ac:dyDescent="0.25">
      <c r="A1" s="54" t="s">
        <v>0</v>
      </c>
      <c r="B1" s="54"/>
    </row>
    <row r="2" spans="1:2" ht="54.75" customHeight="1" x14ac:dyDescent="0.25">
      <c r="A2" s="54"/>
      <c r="B2" s="54"/>
    </row>
    <row r="3" spans="1:2" ht="15.75" x14ac:dyDescent="0.25">
      <c r="A3" s="55" t="s">
        <v>1</v>
      </c>
      <c r="B3" s="56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81.5" customHeight="1" x14ac:dyDescent="0.25">
      <c r="A6" s="5" t="s">
        <v>3</v>
      </c>
      <c r="B6" s="5" t="s">
        <v>34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7" t="s">
        <v>7</v>
      </c>
      <c r="B8" s="58"/>
    </row>
    <row r="9" spans="1:2" ht="15.75" x14ac:dyDescent="0.25">
      <c r="A9" s="7"/>
      <c r="B9" s="7"/>
    </row>
    <row r="10" spans="1:2" ht="15.75" x14ac:dyDescent="0.25">
      <c r="A10" s="59" t="s">
        <v>8</v>
      </c>
      <c r="B10" s="59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53" t="s">
        <v>12</v>
      </c>
      <c r="B16" s="53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workbookViewId="0"/>
  </sheetViews>
  <sheetFormatPr defaultColWidth="9.140625"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7" t="s">
        <v>13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8" ht="14.25" customHeight="1" x14ac:dyDescent="0.25">
      <c r="A2" s="68" t="s">
        <v>35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8" x14ac:dyDescent="0.25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</row>
    <row r="4" spans="1:18" ht="49.5" customHeight="1" x14ac:dyDescent="0.25">
      <c r="A4" s="66" t="s">
        <v>36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1:18" ht="21.75" customHeight="1" x14ac:dyDescent="0.25">
      <c r="A5" s="66" t="s">
        <v>37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</row>
    <row r="6" spans="1:18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  <c r="M6" s="3"/>
      <c r="N6" s="12"/>
    </row>
    <row r="7" spans="1:18" ht="76.5" customHeight="1" x14ac:dyDescent="0.25">
      <c r="A7" s="69" t="s">
        <v>16</v>
      </c>
      <c r="B7" s="71" t="s">
        <v>17</v>
      </c>
      <c r="C7" s="73" t="s">
        <v>18</v>
      </c>
      <c r="D7" s="74"/>
      <c r="E7" s="74"/>
      <c r="F7" s="75"/>
      <c r="G7" s="76" t="s">
        <v>19</v>
      </c>
      <c r="H7" s="76" t="s">
        <v>20</v>
      </c>
      <c r="I7" s="78" t="s">
        <v>21</v>
      </c>
      <c r="J7" s="79"/>
      <c r="K7" s="80"/>
      <c r="L7" s="14" t="s">
        <v>22</v>
      </c>
      <c r="M7" s="14" t="s">
        <v>38</v>
      </c>
      <c r="N7" s="81" t="s">
        <v>39</v>
      </c>
      <c r="R7" s="15"/>
    </row>
    <row r="8" spans="1:18" ht="153" x14ac:dyDescent="0.25">
      <c r="A8" s="70"/>
      <c r="B8" s="72"/>
      <c r="C8" s="16" t="s">
        <v>23</v>
      </c>
      <c r="D8" s="16" t="s">
        <v>24</v>
      </c>
      <c r="E8" s="16" t="s">
        <v>25</v>
      </c>
      <c r="F8" s="17"/>
      <c r="G8" s="77"/>
      <c r="H8" s="77"/>
      <c r="I8" s="18" t="s">
        <v>26</v>
      </c>
      <c r="J8" s="19" t="s">
        <v>27</v>
      </c>
      <c r="K8" s="19" t="s">
        <v>28</v>
      </c>
      <c r="L8" s="20"/>
      <c r="M8" s="35" t="s">
        <v>40</v>
      </c>
      <c r="N8" s="82"/>
    </row>
    <row r="9" spans="1:18" ht="54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  <c r="M9" s="21">
        <v>13</v>
      </c>
      <c r="N9" s="21">
        <v>14</v>
      </c>
    </row>
    <row r="10" spans="1:18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  <c r="M10" s="36"/>
      <c r="N10" s="25" t="e">
        <f t="shared" ref="N10:N16" si="5">L10*(1+M10)</f>
        <v>#DIV/0!</v>
      </c>
    </row>
    <row r="11" spans="1:18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  <c r="M11" s="36"/>
      <c r="N11" s="25" t="e">
        <f t="shared" si="5"/>
        <v>#DIV/0!</v>
      </c>
    </row>
    <row r="12" spans="1:18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  <c r="M12" s="36"/>
      <c r="N12" s="25" t="e">
        <f t="shared" si="5"/>
        <v>#DIV/0!</v>
      </c>
    </row>
    <row r="13" spans="1:18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  <c r="M13" s="36"/>
      <c r="N13" s="25" t="e">
        <f t="shared" si="5"/>
        <v>#DIV/0!</v>
      </c>
    </row>
    <row r="14" spans="1:18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  <c r="M14" s="36"/>
      <c r="N14" s="25" t="e">
        <f t="shared" si="5"/>
        <v>#DIV/0!</v>
      </c>
    </row>
    <row r="15" spans="1:18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  <c r="M15" s="36"/>
      <c r="N15" s="25" t="e">
        <f t="shared" si="5"/>
        <v>#DIV/0!</v>
      </c>
    </row>
    <row r="16" spans="1:18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  <c r="M16" s="36"/>
      <c r="N16" s="25" t="e">
        <f t="shared" si="5"/>
        <v>#DIV/0!</v>
      </c>
    </row>
    <row r="17" spans="1:14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  <c r="M17" s="37"/>
      <c r="N17" s="31"/>
    </row>
    <row r="18" spans="1:14" ht="33" customHeight="1" x14ac:dyDescent="0.25">
      <c r="A18" s="63" t="s">
        <v>33</v>
      </c>
      <c r="B18" s="64"/>
      <c r="C18" s="64"/>
      <c r="D18" s="64"/>
      <c r="E18" s="64"/>
      <c r="F18" s="64"/>
      <c r="G18" s="64"/>
      <c r="H18" s="64"/>
      <c r="I18" s="65"/>
      <c r="J18" s="33"/>
      <c r="K18" s="33"/>
      <c r="L18" s="34" t="e">
        <f>SUM(L10:L17)</f>
        <v>#DIV/0!</v>
      </c>
      <c r="M18" s="34"/>
      <c r="N18" s="34" t="e">
        <f>SUM(N10:N17)</f>
        <v>#DIV/0!</v>
      </c>
    </row>
    <row r="19" spans="1:14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  <c r="M19" s="3"/>
      <c r="N19" s="12"/>
    </row>
  </sheetData>
  <mergeCells count="13">
    <mergeCell ref="A1:N1"/>
    <mergeCell ref="A2:N2"/>
    <mergeCell ref="A3:N3"/>
    <mergeCell ref="A4:N4"/>
    <mergeCell ref="A5:N5"/>
    <mergeCell ref="I7:K7"/>
    <mergeCell ref="A18:I18"/>
    <mergeCell ref="N7:N8"/>
    <mergeCell ref="A7:A8"/>
    <mergeCell ref="B7:B8"/>
    <mergeCell ref="C7:F7"/>
    <mergeCell ref="G7:G8"/>
    <mergeCell ref="H7:H8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bestFit="1" customWidth="1"/>
    <col min="4" max="16384" width="9.140625" style="3"/>
  </cols>
  <sheetData>
    <row r="1" spans="1:2" ht="21.75" customHeight="1" x14ac:dyDescent="0.25">
      <c r="A1" s="54" t="s">
        <v>0</v>
      </c>
      <c r="B1" s="54"/>
    </row>
    <row r="2" spans="1:2" ht="54.75" customHeight="1" x14ac:dyDescent="0.25">
      <c r="A2" s="54"/>
      <c r="B2" s="54"/>
    </row>
    <row r="3" spans="1:2" ht="15.75" x14ac:dyDescent="0.25">
      <c r="A3" s="55" t="s">
        <v>1</v>
      </c>
      <c r="B3" s="56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59.75" customHeight="1" x14ac:dyDescent="0.25">
      <c r="A6" s="5" t="s">
        <v>3</v>
      </c>
      <c r="B6" s="5" t="s">
        <v>41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7" t="s">
        <v>7</v>
      </c>
      <c r="B8" s="58"/>
    </row>
    <row r="9" spans="1:2" ht="15.75" x14ac:dyDescent="0.25">
      <c r="A9" s="7"/>
      <c r="B9" s="7"/>
    </row>
    <row r="10" spans="1:2" ht="15.75" x14ac:dyDescent="0.25">
      <c r="A10" s="59" t="s">
        <v>8</v>
      </c>
      <c r="B10" s="59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53" t="s">
        <v>12</v>
      </c>
      <c r="B16" s="53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workbookViewId="0"/>
  </sheetViews>
  <sheetFormatPr defaultColWidth="9.140625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7" t="s">
        <v>13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1:16" ht="14.25" customHeight="1" x14ac:dyDescent="0.25">
      <c r="A2" s="68" t="s">
        <v>42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6" x14ac:dyDescent="0.25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</row>
    <row r="4" spans="1:16" ht="49.5" customHeight="1" x14ac:dyDescent="0.25">
      <c r="A4" s="66" t="s">
        <v>43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pans="1:16" ht="21" customHeight="1" x14ac:dyDescent="0.25">
      <c r="A5" s="66" t="s">
        <v>44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</row>
    <row r="6" spans="1:16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</row>
    <row r="7" spans="1:16" ht="75" customHeight="1" x14ac:dyDescent="0.25">
      <c r="A7" s="69" t="s">
        <v>16</v>
      </c>
      <c r="B7" s="71" t="s">
        <v>17</v>
      </c>
      <c r="C7" s="73" t="s">
        <v>18</v>
      </c>
      <c r="D7" s="74"/>
      <c r="E7" s="74"/>
      <c r="F7" s="75"/>
      <c r="G7" s="76" t="s">
        <v>19</v>
      </c>
      <c r="H7" s="76" t="s">
        <v>20</v>
      </c>
      <c r="I7" s="60" t="s">
        <v>21</v>
      </c>
      <c r="J7" s="61"/>
      <c r="K7" s="62"/>
      <c r="L7" s="14" t="s">
        <v>22</v>
      </c>
      <c r="P7" s="15"/>
    </row>
    <row r="8" spans="1:16" ht="89.25" x14ac:dyDescent="0.25">
      <c r="A8" s="70"/>
      <c r="B8" s="72"/>
      <c r="C8" s="16" t="s">
        <v>23</v>
      </c>
      <c r="D8" s="16" t="s">
        <v>24</v>
      </c>
      <c r="E8" s="16" t="s">
        <v>25</v>
      </c>
      <c r="F8" s="17"/>
      <c r="G8" s="77"/>
      <c r="H8" s="77"/>
      <c r="I8" s="18" t="s">
        <v>26</v>
      </c>
      <c r="J8" s="19" t="s">
        <v>27</v>
      </c>
      <c r="K8" s="19" t="s">
        <v>28</v>
      </c>
      <c r="L8" s="20"/>
    </row>
    <row r="9" spans="1:16" ht="40.5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</row>
    <row r="10" spans="1:16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</row>
    <row r="11" spans="1:16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</row>
    <row r="16" spans="1:16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</row>
    <row r="17" spans="1:12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</row>
    <row r="18" spans="1:12" ht="33" customHeight="1" x14ac:dyDescent="0.25">
      <c r="A18" s="63" t="s">
        <v>33</v>
      </c>
      <c r="B18" s="64"/>
      <c r="C18" s="64"/>
      <c r="D18" s="64"/>
      <c r="E18" s="64"/>
      <c r="F18" s="64"/>
      <c r="G18" s="64"/>
      <c r="H18" s="64"/>
      <c r="I18" s="65"/>
      <c r="J18" s="33"/>
      <c r="K18" s="33"/>
      <c r="L18" s="34" t="e">
        <f>SUM(L10:L17)</f>
        <v>#DIV/0!</v>
      </c>
    </row>
    <row r="19" spans="1:12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</row>
  </sheetData>
  <mergeCells count="12"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/>
  </sheetViews>
  <sheetFormatPr defaultColWidth="9.140625"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45</v>
      </c>
    </row>
    <row r="2" spans="1:2" ht="32.25" customHeight="1" x14ac:dyDescent="0.25">
      <c r="A2" s="54" t="s">
        <v>46</v>
      </c>
      <c r="B2" s="54"/>
    </row>
    <row r="3" spans="1:2" ht="33.75" customHeight="1" x14ac:dyDescent="0.25">
      <c r="A3" s="54"/>
      <c r="B3" s="54"/>
    </row>
    <row r="4" spans="1:2" ht="15.75" x14ac:dyDescent="0.25">
      <c r="A4" s="83" t="s">
        <v>1</v>
      </c>
      <c r="B4" s="84"/>
    </row>
    <row r="5" spans="1:2" ht="15.75" x14ac:dyDescent="0.25">
      <c r="A5" s="57" t="s">
        <v>2</v>
      </c>
      <c r="B5" s="38" t="s">
        <v>47</v>
      </c>
    </row>
    <row r="6" spans="1:2" ht="54.75" customHeight="1" x14ac:dyDescent="0.25">
      <c r="A6" s="85"/>
      <c r="B6" s="38" t="s">
        <v>48</v>
      </c>
    </row>
    <row r="7" spans="1:2" ht="42" customHeight="1" x14ac:dyDescent="0.25">
      <c r="A7" s="85"/>
      <c r="B7" s="38" t="s">
        <v>49</v>
      </c>
    </row>
    <row r="8" spans="1:2" ht="38.25" customHeight="1" x14ac:dyDescent="0.25">
      <c r="A8" s="86"/>
      <c r="B8" s="38" t="s">
        <v>50</v>
      </c>
    </row>
    <row r="9" spans="1:2" ht="111" customHeight="1" x14ac:dyDescent="0.25">
      <c r="A9" s="5" t="s">
        <v>51</v>
      </c>
      <c r="B9" s="5" t="s">
        <v>52</v>
      </c>
    </row>
    <row r="10" spans="1:2" ht="15.75" x14ac:dyDescent="0.25">
      <c r="A10" s="5" t="s">
        <v>53</v>
      </c>
      <c r="B10" s="5"/>
    </row>
    <row r="11" spans="1:2" ht="98.25" customHeight="1" x14ac:dyDescent="0.25">
      <c r="A11" s="5" t="s">
        <v>54</v>
      </c>
      <c r="B11" s="6" t="s">
        <v>6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53" t="s">
        <v>12</v>
      </c>
      <c r="B14" s="53"/>
    </row>
  </sheetData>
  <mergeCells count="5">
    <mergeCell ref="A14:B14"/>
    <mergeCell ref="A2:B2"/>
    <mergeCell ref="A3:B3"/>
    <mergeCell ref="A4:B4"/>
    <mergeCell ref="A5:A8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tabSelected="1" workbookViewId="0">
      <selection activeCell="C18" sqref="C18"/>
    </sheetView>
  </sheetViews>
  <sheetFormatPr defaultColWidth="9.140625" defaultRowHeight="15" x14ac:dyDescent="0.25"/>
  <cols>
    <col min="1" max="1" width="6.5703125" customWidth="1"/>
    <col min="2" max="2" width="39.140625" customWidth="1"/>
    <col min="3" max="3" width="10.42578125" customWidth="1"/>
    <col min="4" max="6" width="12.28515625" customWidth="1"/>
    <col min="7" max="7" width="11.140625" customWidth="1"/>
    <col min="8" max="8" width="14.28515625" style="39" customWidth="1"/>
    <col min="9" max="9" width="16" customWidth="1"/>
  </cols>
  <sheetData>
    <row r="1" spans="1:9" x14ac:dyDescent="0.25">
      <c r="A1" s="40"/>
      <c r="B1" s="40"/>
      <c r="C1" s="40"/>
      <c r="D1" s="40"/>
      <c r="E1" s="40"/>
      <c r="F1" s="40"/>
      <c r="G1" s="41"/>
      <c r="H1" s="41"/>
      <c r="I1" s="41"/>
    </row>
    <row r="2" spans="1:9" ht="13.5" customHeight="1" x14ac:dyDescent="0.25">
      <c r="A2" s="90" t="s">
        <v>55</v>
      </c>
      <c r="B2" s="90"/>
      <c r="C2" s="90"/>
      <c r="D2" s="90"/>
      <c r="E2" s="90"/>
      <c r="F2" s="90"/>
      <c r="G2" s="90"/>
      <c r="H2" s="90"/>
      <c r="I2" s="90"/>
    </row>
    <row r="3" spans="1:9" ht="6.6" customHeight="1" x14ac:dyDescent="0.25">
      <c r="A3" s="42"/>
      <c r="B3" s="42"/>
      <c r="C3" s="42"/>
      <c r="D3" s="42"/>
      <c r="E3" s="42"/>
      <c r="F3" s="42"/>
      <c r="G3" s="42"/>
      <c r="H3" s="42"/>
      <c r="I3" s="42"/>
    </row>
    <row r="4" spans="1:9" ht="60" customHeight="1" x14ac:dyDescent="0.25">
      <c r="A4" s="91" t="s">
        <v>65</v>
      </c>
      <c r="B4" s="92"/>
      <c r="C4" s="92"/>
      <c r="D4" s="92"/>
      <c r="E4" s="92"/>
      <c r="F4" s="92"/>
      <c r="G4" s="92"/>
      <c r="H4" s="92"/>
      <c r="I4" s="92"/>
    </row>
    <row r="5" spans="1:9" ht="69" customHeight="1" x14ac:dyDescent="0.25">
      <c r="A5" s="93" t="s">
        <v>56</v>
      </c>
      <c r="B5" s="94"/>
      <c r="C5" s="94"/>
      <c r="D5" s="94"/>
      <c r="E5" s="94"/>
      <c r="F5" s="94"/>
      <c r="G5" s="94"/>
      <c r="H5" s="94"/>
      <c r="I5" s="95"/>
    </row>
    <row r="6" spans="1:9" ht="50.45" customHeight="1" x14ac:dyDescent="0.25">
      <c r="A6" s="96" t="s">
        <v>16</v>
      </c>
      <c r="B6" s="96" t="s">
        <v>17</v>
      </c>
      <c r="C6" s="96" t="s">
        <v>57</v>
      </c>
      <c r="D6" s="105" t="s">
        <v>18</v>
      </c>
      <c r="E6" s="106"/>
      <c r="F6" s="107"/>
      <c r="G6" s="105" t="s">
        <v>19</v>
      </c>
      <c r="H6" s="99" t="s">
        <v>58</v>
      </c>
      <c r="I6" s="87" t="s">
        <v>59</v>
      </c>
    </row>
    <row r="7" spans="1:9" ht="24" customHeight="1" x14ac:dyDescent="0.25">
      <c r="A7" s="97"/>
      <c r="B7" s="97"/>
      <c r="C7" s="97"/>
      <c r="D7" s="105" t="s">
        <v>60</v>
      </c>
      <c r="E7" s="105" t="s">
        <v>61</v>
      </c>
      <c r="F7" s="105" t="s">
        <v>62</v>
      </c>
      <c r="G7" s="108"/>
      <c r="H7" s="100"/>
      <c r="I7" s="88"/>
    </row>
    <row r="8" spans="1:9" ht="60.6" customHeight="1" x14ac:dyDescent="0.25">
      <c r="A8" s="98"/>
      <c r="B8" s="98"/>
      <c r="C8" s="98"/>
      <c r="D8" s="109"/>
      <c r="E8" s="109"/>
      <c r="F8" s="109"/>
      <c r="G8" s="109"/>
      <c r="H8" s="101"/>
      <c r="I8" s="89"/>
    </row>
    <row r="9" spans="1:9" ht="15.75" thickBot="1" x14ac:dyDescent="0.3">
      <c r="A9" s="43">
        <v>1</v>
      </c>
      <c r="B9" s="43">
        <v>2</v>
      </c>
      <c r="C9" s="43">
        <v>3</v>
      </c>
      <c r="D9" s="43">
        <v>4</v>
      </c>
      <c r="E9" s="43">
        <v>5</v>
      </c>
      <c r="F9" s="43">
        <v>6</v>
      </c>
      <c r="G9" s="43">
        <v>7</v>
      </c>
      <c r="H9" s="43">
        <v>8</v>
      </c>
      <c r="I9" s="43">
        <v>9</v>
      </c>
    </row>
    <row r="10" spans="1:9" ht="80.25" customHeight="1" thickBot="1" x14ac:dyDescent="0.3">
      <c r="A10" s="44">
        <v>1</v>
      </c>
      <c r="B10" s="51" t="s">
        <v>66</v>
      </c>
      <c r="C10" s="52" t="s">
        <v>70</v>
      </c>
      <c r="D10" s="49">
        <v>118</v>
      </c>
      <c r="E10" s="45">
        <v>150</v>
      </c>
      <c r="F10" s="45">
        <v>150</v>
      </c>
      <c r="G10" s="52">
        <v>1000</v>
      </c>
      <c r="H10" s="46">
        <f>+D10</f>
        <v>118</v>
      </c>
      <c r="I10" s="47">
        <f t="shared" ref="I10" si="0">+H10*G10</f>
        <v>118000</v>
      </c>
    </row>
    <row r="11" spans="1:9" ht="80.25" customHeight="1" thickBot="1" x14ac:dyDescent="0.3">
      <c r="A11" s="44">
        <v>2</v>
      </c>
      <c r="B11" s="51" t="s">
        <v>67</v>
      </c>
      <c r="C11" s="52" t="s">
        <v>70</v>
      </c>
      <c r="D11" s="49">
        <v>85</v>
      </c>
      <c r="E11" s="45">
        <v>115</v>
      </c>
      <c r="F11" s="45">
        <v>115</v>
      </c>
      <c r="G11" s="52">
        <v>780</v>
      </c>
      <c r="H11" s="46">
        <f t="shared" ref="H11:H13" si="1">+D11</f>
        <v>85</v>
      </c>
      <c r="I11" s="47">
        <f t="shared" ref="I11" si="2">+H11*G11</f>
        <v>66300</v>
      </c>
    </row>
    <row r="12" spans="1:9" ht="80.25" customHeight="1" thickBot="1" x14ac:dyDescent="0.3">
      <c r="A12" s="44">
        <v>3</v>
      </c>
      <c r="B12" s="51" t="s">
        <v>68</v>
      </c>
      <c r="C12" s="52" t="s">
        <v>70</v>
      </c>
      <c r="D12" s="49">
        <v>200</v>
      </c>
      <c r="E12" s="45">
        <v>230</v>
      </c>
      <c r="F12" s="45">
        <v>230</v>
      </c>
      <c r="G12" s="52">
        <v>44</v>
      </c>
      <c r="H12" s="46">
        <f t="shared" si="1"/>
        <v>200</v>
      </c>
      <c r="I12" s="47">
        <f t="shared" ref="I12" si="3">+H12*G12</f>
        <v>8800</v>
      </c>
    </row>
    <row r="13" spans="1:9" ht="80.25" customHeight="1" thickBot="1" x14ac:dyDescent="0.3">
      <c r="A13" s="44">
        <v>4</v>
      </c>
      <c r="B13" s="51" t="s">
        <v>69</v>
      </c>
      <c r="C13" s="52" t="s">
        <v>70</v>
      </c>
      <c r="D13" s="49">
        <v>140</v>
      </c>
      <c r="E13" s="45">
        <v>230</v>
      </c>
      <c r="F13" s="45">
        <v>230</v>
      </c>
      <c r="G13" s="52">
        <v>44</v>
      </c>
      <c r="H13" s="46">
        <f t="shared" si="1"/>
        <v>140</v>
      </c>
      <c r="I13" s="47">
        <f t="shared" ref="I13" si="4">+H13*G13</f>
        <v>6160</v>
      </c>
    </row>
    <row r="14" spans="1:9" ht="17.25" customHeight="1" x14ac:dyDescent="0.25">
      <c r="A14" s="102" t="s">
        <v>63</v>
      </c>
      <c r="B14" s="103"/>
      <c r="C14" s="103"/>
      <c r="D14" s="103"/>
      <c r="E14" s="103"/>
      <c r="F14" s="103"/>
      <c r="G14" s="103"/>
      <c r="H14" s="104"/>
      <c r="I14" s="48">
        <f>SUM(I10:I13)</f>
        <v>199260</v>
      </c>
    </row>
    <row r="15" spans="1:9" x14ac:dyDescent="0.25">
      <c r="A15" s="40"/>
      <c r="B15" s="40"/>
      <c r="C15" s="40"/>
      <c r="D15" s="40"/>
      <c r="E15" s="40"/>
      <c r="F15" s="40"/>
      <c r="G15" s="40"/>
      <c r="H15" s="40"/>
      <c r="I15" s="40"/>
    </row>
    <row r="16" spans="1:9" x14ac:dyDescent="0.25">
      <c r="A16" s="40"/>
      <c r="B16" s="40"/>
      <c r="C16" s="40"/>
      <c r="D16" s="40"/>
      <c r="E16" s="40"/>
      <c r="F16" s="40"/>
      <c r="G16" s="40"/>
      <c r="H16" s="40"/>
      <c r="I16" s="40"/>
    </row>
    <row r="17" spans="1:9" x14ac:dyDescent="0.25">
      <c r="A17" s="40"/>
      <c r="B17" s="40" t="s">
        <v>71</v>
      </c>
      <c r="C17" s="50">
        <v>46141</v>
      </c>
      <c r="D17" s="40"/>
      <c r="E17" s="40"/>
      <c r="F17" s="40"/>
      <c r="G17" s="40" t="s">
        <v>64</v>
      </c>
      <c r="H17" s="40"/>
      <c r="I17" s="40"/>
    </row>
    <row r="18" spans="1:9" x14ac:dyDescent="0.25">
      <c r="A18" s="40"/>
      <c r="B18" s="40"/>
      <c r="C18" s="40"/>
      <c r="D18" s="40"/>
      <c r="E18" s="40"/>
      <c r="F18" s="40"/>
      <c r="G18" s="40"/>
      <c r="H18" s="40"/>
      <c r="I18" s="40"/>
    </row>
    <row r="19" spans="1:9" x14ac:dyDescent="0.25">
      <c r="A19" s="40"/>
      <c r="B19" s="40"/>
      <c r="C19" s="40"/>
      <c r="D19" s="40"/>
      <c r="E19" s="40"/>
      <c r="F19" s="40"/>
      <c r="G19" s="40"/>
      <c r="H19" s="40"/>
      <c r="I19" s="40"/>
    </row>
    <row r="20" spans="1:9" x14ac:dyDescent="0.25">
      <c r="A20" s="40"/>
      <c r="B20" s="40"/>
      <c r="C20" s="40"/>
      <c r="D20" s="40"/>
      <c r="E20" s="40"/>
      <c r="F20" s="40"/>
      <c r="G20" s="40"/>
      <c r="H20" s="40"/>
      <c r="I20" s="40"/>
    </row>
    <row r="21" spans="1:9" x14ac:dyDescent="0.25">
      <c r="A21" s="40"/>
      <c r="B21" s="40"/>
      <c r="C21" s="40"/>
      <c r="D21" s="40"/>
      <c r="E21" s="40"/>
      <c r="F21" s="40"/>
      <c r="G21" s="40"/>
      <c r="H21" s="40"/>
      <c r="I21" s="40"/>
    </row>
  </sheetData>
  <mergeCells count="14">
    <mergeCell ref="A14:H14"/>
    <mergeCell ref="C6:C8"/>
    <mergeCell ref="D6:F6"/>
    <mergeCell ref="G6:G8"/>
    <mergeCell ref="D7:D8"/>
    <mergeCell ref="E7:E8"/>
    <mergeCell ref="F7:F8"/>
    <mergeCell ref="I6:I8"/>
    <mergeCell ref="A2:I2"/>
    <mergeCell ref="A4:I4"/>
    <mergeCell ref="A5:I5"/>
    <mergeCell ref="A6:A8"/>
    <mergeCell ref="B6:B8"/>
    <mergeCell ref="H6:H8"/>
  </mergeCells>
  <pageMargins left="0.70866137742996205" right="0.70866137742996205" top="0.74803149700164795" bottom="0.74803149700164795" header="0.31496062874794001" footer="0.31496062874794001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В. Макаревич</dc:creator>
  <cp:lastModifiedBy>Инженер</cp:lastModifiedBy>
  <cp:lastPrinted>2025-04-04T10:38:59Z</cp:lastPrinted>
  <dcterms:created xsi:type="dcterms:W3CDTF">2024-10-04T11:13:06Z</dcterms:created>
  <dcterms:modified xsi:type="dcterms:W3CDTF">2026-04-29T10:40:57Z</dcterms:modified>
</cp:coreProperties>
</file>