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договора на 2026 год\пультовая охрана Боровая\"/>
    </mc:Choice>
  </mc:AlternateContent>
  <bookViews>
    <workbookView xWindow="0" yWindow="0" windowWidth="28800" windowHeight="11532"/>
  </bookViews>
  <sheets>
    <sheet name="НМЦК" sheetId="1" r:id="rId1"/>
  </sheets>
  <calcPr calcId="162913"/>
</workbook>
</file>

<file path=xl/calcChain.xml><?xml version="1.0" encoding="utf-8"?>
<calcChain xmlns="http://schemas.openxmlformats.org/spreadsheetml/2006/main">
  <c r="L13" i="1" l="1"/>
  <c r="N13" i="1" s="1"/>
  <c r="K13" i="1" l="1"/>
  <c r="N14" i="1" l="1"/>
  <c r="Q13" i="1" l="1"/>
  <c r="Q14" i="1" s="1"/>
  <c r="P14" i="1"/>
</calcChain>
</file>

<file path=xl/sharedStrings.xml><?xml version="1.0" encoding="utf-8"?>
<sst xmlns="http://schemas.openxmlformats.org/spreadsheetml/2006/main" count="35" uniqueCount="31">
  <si>
    <t xml:space="preserve">Кол-во </t>
  </si>
  <si>
    <t>Дата подготовки обоснования НМЦК(ЦК)</t>
  </si>
  <si>
    <t>Предмет контракта</t>
  </si>
  <si>
    <t>Используемый метод определения НМЦК(ЦК)</t>
  </si>
  <si>
    <t>Расчет Стсо на основании ценовых показателей из источников анализа рынка</t>
  </si>
  <si>
    <t>Метод сопоставимых рыночных цен (анализа рынка)</t>
  </si>
  <si>
    <t>-</t>
  </si>
  <si>
    <t>Наименование товара, работы, услуги согласно описанию объекта закупки</t>
  </si>
  <si>
    <t>Наименование товара, работы, услуги по КТРУ</t>
  </si>
  <si>
    <t>№ п/п</t>
  </si>
  <si>
    <t>Типовая принадлежность</t>
  </si>
  <si>
    <t>Ценовые значения анализа рынка</t>
  </si>
  <si>
    <t>Цена за ед. (руб.)</t>
  </si>
  <si>
    <t>Единица измерения</t>
  </si>
  <si>
    <t>Коэффициент вариации
(v)</t>
  </si>
  <si>
    <t>Цена за единицу с учетом нормативных затрат</t>
  </si>
  <si>
    <t>Итоговое значение НМЦК (ЦК) руб.</t>
  </si>
  <si>
    <t xml:space="preserve">Итого цена единицы товара (работы, услуги) в том числе с учетом ЛБО (руб.) </t>
  </si>
  <si>
    <t xml:space="preserve">Всего
НМЦК (ЦК)/цена единицы товара (работы, услуги) с учетом ЛБО (руб.) 
</t>
  </si>
  <si>
    <t>Итого</t>
  </si>
  <si>
    <t>Ср. рыночная цена за единицу (Ср) руб.</t>
  </si>
  <si>
    <t>мес</t>
  </si>
  <si>
    <t xml:space="preserve">«Обоснование начальной (максимальной) цены контракта»
Начальная (максимальная) цена контракта определена и обоснована в соответствии с требованиями Приказа Росгвардии от 15.02.2021 № 45 с п. 6, п. 6.1., п. 7"Об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охранных услуг" </t>
  </si>
  <si>
    <t xml:space="preserve">Объект № 1: г. Санкт-Петербург, 
ул. Боровая, д. 94 лит «Б»  
</t>
  </si>
  <si>
    <t xml:space="preserve">Источник 1
</t>
  </si>
  <si>
    <t xml:space="preserve">Источник №2 
</t>
  </si>
  <si>
    <t xml:space="preserve">Источник №3 
          </t>
  </si>
  <si>
    <r>
      <t xml:space="preserve">С целью экономии средств, к расчету принята МИНИМАЛЬНАЯ из полученной ценовой информации и составляет </t>
    </r>
    <r>
      <rPr>
        <b/>
        <sz val="10"/>
        <color theme="1"/>
        <rFont val="Times New Roman"/>
        <family val="1"/>
        <charset val="204"/>
      </rPr>
      <t xml:space="preserve">96000,00 руб.  </t>
    </r>
  </si>
  <si>
    <t xml:space="preserve"> Для целей получения необходимой информации заказчик направил запросы о предоставлении информации о стоимости охранных услуг не менее чем трем исполнителям, оказывающим услуги, соответствующие предмету закупки, информация о которых имеется в свободном доступе и осуществил поиск информации о стоимости охранных услуг, соответствующих предмету закупки, в реестре контрактов, заключенных заказчиками в соответствии с частью 13 Приказа Росгвардии от 15.02.2021 № 45. За единицу измерения объема оказанной услуги взят 1 (один) месяц оказания услуг оперативного реагирования(Ср) на всех объектах охраны </t>
  </si>
  <si>
    <t xml:space="preserve">Оказание услуг по пультовой охране имущества и помещений с выездом вооруженных мобильных нарядов по сигналу «Тревога» от охранно-тревожной  сигнализации для СПб ГБПОУ "Санкт-Петербургское музыкальное училище имени М.П. Мусорского" по адресу: г. Санкт-Петербург, ул. Боровая, д. 94 лит «Б» 
</t>
  </si>
  <si>
    <t xml:space="preserve">Оказание услуг по пультовой охране имущества и помещений с выездом вооруженных мобильных нарядов по сигналу «Тревога» от охранно-тревожной  сигнализации для СПб ГБПОУ "Санкт-Петербургское музыкальное училище имени М.П. Мусорского" по адресу: г. Санкт-Петербург, ул. Боровая, д. 94 лит «Б»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</si>
</sst>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i/>
      <sz val="6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0" borderId="0" xfId="0" applyAlignment="1">
      <alignment wrapText="1"/>
    </xf>
    <xf numFmtId="2" fontId="0" fillId="0" borderId="0" xfId="0" applyNumberFormat="1" applyFill="1" applyAlignment="1">
      <alignment horizontal="center" wrapText="1"/>
    </xf>
    <xf numFmtId="2" fontId="0" fillId="0" borderId="0" xfId="0" applyNumberFormat="1" applyAlignment="1">
      <alignment horizontal="center" wrapText="1"/>
    </xf>
    <xf numFmtId="0" fontId="0" fillId="0" borderId="0" xfId="0" applyFill="1" applyAlignment="1">
      <alignment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Fill="1" applyAlignment="1">
      <alignment wrapText="1"/>
    </xf>
    <xf numFmtId="2" fontId="1" fillId="0" borderId="0" xfId="0" applyNumberFormat="1" applyFont="1" applyFill="1" applyBorder="1" applyAlignment="1">
      <alignment horizontal="center" wrapText="1"/>
    </xf>
    <xf numFmtId="2" fontId="1" fillId="0" borderId="0" xfId="0" applyNumberFormat="1" applyFont="1" applyBorder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left" wrapText="1"/>
    </xf>
    <xf numFmtId="0" fontId="10" fillId="0" borderId="1" xfId="0" applyFont="1" applyBorder="1" applyAlignment="1">
      <alignment horizontal="left" vertical="top" wrapText="1"/>
    </xf>
    <xf numFmtId="4" fontId="10" fillId="0" borderId="1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wrapText="1"/>
    </xf>
    <xf numFmtId="4" fontId="5" fillId="0" borderId="0" xfId="0" applyNumberFormat="1" applyFont="1" applyAlignment="1">
      <alignment vertical="center" wrapText="1"/>
    </xf>
    <xf numFmtId="2" fontId="5" fillId="0" borderId="0" xfId="0" applyNumberFormat="1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14" fillId="0" borderId="0" xfId="0" applyNumberFormat="1" applyFont="1" applyAlignment="1">
      <alignment vertical="center" wrapText="1"/>
    </xf>
    <xf numFmtId="0" fontId="2" fillId="0" borderId="1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2" fontId="1" fillId="0" borderId="0" xfId="0" applyNumberFormat="1" applyFont="1" applyBorder="1" applyAlignment="1">
      <alignment horizontal="center" vertical="center" wrapText="1"/>
    </xf>
    <xf numFmtId="2" fontId="1" fillId="0" borderId="0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Border="1" applyAlignment="1">
      <alignment vertical="center" wrapText="1"/>
    </xf>
    <xf numFmtId="2" fontId="10" fillId="0" borderId="0" xfId="0" applyNumberFormat="1" applyFont="1" applyBorder="1" applyAlignment="1">
      <alignment horizontal="center" vertical="center" wrapText="1"/>
    </xf>
    <xf numFmtId="2" fontId="10" fillId="0" borderId="0" xfId="0" applyNumberFormat="1" applyFont="1" applyFill="1" applyBorder="1" applyAlignment="1">
      <alignment horizontal="center" vertical="center" wrapText="1"/>
    </xf>
    <xf numFmtId="4" fontId="13" fillId="0" borderId="0" xfId="0" applyNumberFormat="1" applyFont="1" applyBorder="1" applyAlignment="1">
      <alignment vertical="center" wrapText="1"/>
    </xf>
    <xf numFmtId="0" fontId="7" fillId="0" borderId="0" xfId="0" applyFont="1" applyBorder="1" applyAlignment="1">
      <alignment wrapText="1"/>
    </xf>
    <xf numFmtId="0" fontId="8" fillId="0" borderId="0" xfId="0" applyFont="1" applyBorder="1" applyAlignment="1">
      <alignment vertical="center" wrapText="1"/>
    </xf>
    <xf numFmtId="14" fontId="8" fillId="0" borderId="0" xfId="0" applyNumberFormat="1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wrapText="1"/>
    </xf>
    <xf numFmtId="0" fontId="1" fillId="0" borderId="0" xfId="0" applyFont="1" applyAlignment="1">
      <alignment horizontal="left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" fontId="10" fillId="0" borderId="3" xfId="0" applyNumberFormat="1" applyFont="1" applyFill="1" applyBorder="1" applyAlignment="1">
      <alignment horizontal="center" vertical="center" wrapText="1"/>
    </xf>
    <xf numFmtId="4" fontId="10" fillId="0" borderId="4" xfId="0" applyNumberFormat="1" applyFont="1" applyFill="1" applyBorder="1" applyAlignment="1">
      <alignment horizontal="center"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left" vertical="center" wrapText="1"/>
    </xf>
    <xf numFmtId="14" fontId="8" fillId="0" borderId="4" xfId="0" applyNumberFormat="1" applyFont="1" applyBorder="1" applyAlignment="1">
      <alignment horizontal="left" vertical="center" wrapText="1"/>
    </xf>
    <xf numFmtId="14" fontId="8" fillId="0" borderId="5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Y18"/>
  <sheetViews>
    <sheetView showZeros="0" tabSelected="1" topLeftCell="E1" zoomScaleNormal="100" workbookViewId="0">
      <selection activeCell="D21" sqref="D21"/>
    </sheetView>
  </sheetViews>
  <sheetFormatPr defaultColWidth="9.109375" defaultRowHeight="14.4" x14ac:dyDescent="0.3"/>
  <cols>
    <col min="1" max="1" width="0.109375" style="1" customWidth="1"/>
    <col min="2" max="2" width="4.6640625" style="1" customWidth="1"/>
    <col min="3" max="3" width="45.88671875" style="1" customWidth="1"/>
    <col min="4" max="4" width="36" style="1" customWidth="1"/>
    <col min="5" max="5" width="13.88671875" style="1" customWidth="1"/>
    <col min="6" max="6" width="9.109375" style="1" customWidth="1"/>
    <col min="7" max="7" width="9.5546875" style="1" customWidth="1"/>
    <col min="8" max="8" width="15.5546875" style="2" customWidth="1"/>
    <col min="9" max="11" width="15.5546875" style="3" customWidth="1"/>
    <col min="12" max="12" width="11.5546875" style="1" customWidth="1"/>
    <col min="13" max="13" width="10.88671875" style="1" customWidth="1"/>
    <col min="14" max="15" width="8.44140625" style="1" customWidth="1"/>
    <col min="16" max="16" width="12.33203125" style="1" customWidth="1"/>
    <col min="17" max="17" width="17" style="4" customWidth="1"/>
    <col min="18" max="18" width="16.44140625" style="1" customWidth="1"/>
    <col min="19" max="19" width="10" style="4" bestFit="1" customWidth="1"/>
    <col min="20" max="20" width="11" style="1" customWidth="1"/>
    <col min="21" max="21" width="12.109375" style="1" bestFit="1" customWidth="1"/>
    <col min="22" max="22" width="15.109375" style="1" bestFit="1" customWidth="1"/>
    <col min="23" max="23" width="14.44140625" style="1" bestFit="1" customWidth="1"/>
    <col min="24" max="24" width="9.109375" style="1"/>
    <col min="25" max="25" width="15.109375" style="1" bestFit="1" customWidth="1"/>
    <col min="26" max="16384" width="9.109375" style="1"/>
  </cols>
  <sheetData>
    <row r="1" spans="2:25" ht="22.5" customHeight="1" x14ac:dyDescent="0.3">
      <c r="Q1" s="59"/>
      <c r="R1" s="59"/>
      <c r="S1" s="59"/>
    </row>
    <row r="2" spans="2:25" ht="43.5" customHeight="1" x14ac:dyDescent="0.3">
      <c r="C2" s="60" t="s">
        <v>22</v>
      </c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2"/>
      <c r="R2" s="53"/>
      <c r="S2" s="53"/>
      <c r="T2" s="53"/>
    </row>
    <row r="3" spans="2:25" ht="54.75" customHeight="1" x14ac:dyDescent="0.3">
      <c r="C3" s="76" t="s">
        <v>28</v>
      </c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5"/>
      <c r="R3" s="54"/>
      <c r="S3" s="54"/>
      <c r="T3" s="54"/>
    </row>
    <row r="4" spans="2:25" ht="20.25" customHeight="1" x14ac:dyDescent="0.3">
      <c r="C4" s="76" t="s">
        <v>1</v>
      </c>
      <c r="D4" s="75"/>
      <c r="E4" s="95">
        <v>46149</v>
      </c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7"/>
      <c r="R4" s="55"/>
      <c r="S4" s="55"/>
      <c r="T4" s="55"/>
    </row>
    <row r="5" spans="2:25" ht="30.75" customHeight="1" x14ac:dyDescent="0.3">
      <c r="C5" s="76" t="s">
        <v>2</v>
      </c>
      <c r="D5" s="75"/>
      <c r="E5" s="73" t="s">
        <v>29</v>
      </c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5"/>
      <c r="R5" s="54"/>
      <c r="S5" s="54"/>
      <c r="T5" s="54"/>
    </row>
    <row r="6" spans="2:25" ht="22.5" customHeight="1" x14ac:dyDescent="0.3">
      <c r="C6" s="76" t="s">
        <v>3</v>
      </c>
      <c r="D6" s="75"/>
      <c r="E6" s="76" t="s">
        <v>5</v>
      </c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5"/>
      <c r="R6" s="54"/>
      <c r="S6" s="54"/>
      <c r="T6" s="54"/>
    </row>
    <row r="7" spans="2:25" ht="51.75" customHeight="1" x14ac:dyDescent="0.3">
      <c r="B7" s="56" t="s">
        <v>9</v>
      </c>
      <c r="C7" s="56" t="s">
        <v>8</v>
      </c>
      <c r="D7" s="56" t="s">
        <v>7</v>
      </c>
      <c r="E7" s="56" t="s">
        <v>10</v>
      </c>
      <c r="F7" s="56" t="s">
        <v>13</v>
      </c>
      <c r="G7" s="56" t="s">
        <v>0</v>
      </c>
      <c r="H7" s="63" t="s">
        <v>4</v>
      </c>
      <c r="I7" s="63"/>
      <c r="J7" s="63"/>
      <c r="K7" s="63"/>
      <c r="L7" s="63"/>
      <c r="M7" s="63"/>
      <c r="N7" s="63"/>
      <c r="O7" s="63"/>
      <c r="P7" s="63" t="s">
        <v>17</v>
      </c>
      <c r="Q7" s="56" t="s">
        <v>18</v>
      </c>
      <c r="R7" s="79"/>
      <c r="S7" s="79"/>
      <c r="T7" s="41"/>
    </row>
    <row r="8" spans="2:25" s="5" customFormat="1" ht="22.5" customHeight="1" x14ac:dyDescent="0.3">
      <c r="B8" s="57"/>
      <c r="C8" s="57"/>
      <c r="D8" s="57"/>
      <c r="E8" s="57"/>
      <c r="F8" s="57"/>
      <c r="G8" s="57"/>
      <c r="H8" s="70" t="s">
        <v>11</v>
      </c>
      <c r="I8" s="71"/>
      <c r="J8" s="72"/>
      <c r="K8" s="81" t="s">
        <v>14</v>
      </c>
      <c r="L8" s="56" t="s">
        <v>20</v>
      </c>
      <c r="M8" s="56" t="s">
        <v>15</v>
      </c>
      <c r="N8" s="64" t="s">
        <v>16</v>
      </c>
      <c r="O8" s="65"/>
      <c r="P8" s="63"/>
      <c r="Q8" s="57"/>
      <c r="R8" s="41"/>
      <c r="S8" s="42"/>
      <c r="T8" s="43"/>
    </row>
    <row r="9" spans="2:25" s="5" customFormat="1" ht="41.25" customHeight="1" x14ac:dyDescent="0.3">
      <c r="B9" s="57"/>
      <c r="C9" s="57"/>
      <c r="D9" s="57"/>
      <c r="E9" s="57"/>
      <c r="F9" s="57"/>
      <c r="G9" s="57"/>
      <c r="H9" s="39" t="s">
        <v>24</v>
      </c>
      <c r="I9" s="39" t="s">
        <v>25</v>
      </c>
      <c r="J9" s="39" t="s">
        <v>26</v>
      </c>
      <c r="K9" s="82"/>
      <c r="L9" s="57"/>
      <c r="M9" s="57"/>
      <c r="N9" s="66"/>
      <c r="O9" s="67"/>
      <c r="P9" s="63"/>
      <c r="Q9" s="57"/>
      <c r="R9" s="41"/>
      <c r="S9" s="42"/>
      <c r="T9" s="43"/>
    </row>
    <row r="10" spans="2:25" s="5" customFormat="1" ht="21" customHeight="1" x14ac:dyDescent="0.3">
      <c r="B10" s="58"/>
      <c r="C10" s="58"/>
      <c r="D10" s="58"/>
      <c r="E10" s="58"/>
      <c r="F10" s="58"/>
      <c r="G10" s="58"/>
      <c r="H10" s="40" t="s">
        <v>12</v>
      </c>
      <c r="I10" s="40" t="s">
        <v>12</v>
      </c>
      <c r="J10" s="40" t="s">
        <v>12</v>
      </c>
      <c r="K10" s="83"/>
      <c r="L10" s="58"/>
      <c r="M10" s="58"/>
      <c r="N10" s="68"/>
      <c r="O10" s="69"/>
      <c r="P10" s="63"/>
      <c r="Q10" s="58"/>
      <c r="R10" s="41"/>
      <c r="S10" s="42"/>
      <c r="T10" s="43"/>
    </row>
    <row r="11" spans="2:25" s="6" customFormat="1" ht="25.5" customHeight="1" x14ac:dyDescent="0.3">
      <c r="B11" s="34">
        <v>1</v>
      </c>
      <c r="C11" s="16">
        <v>2</v>
      </c>
      <c r="D11" s="16">
        <v>3</v>
      </c>
      <c r="E11" s="16">
        <v>4</v>
      </c>
      <c r="F11" s="16">
        <v>5</v>
      </c>
      <c r="G11" s="16">
        <v>6</v>
      </c>
      <c r="H11" s="17">
        <v>7</v>
      </c>
      <c r="I11" s="18">
        <v>8</v>
      </c>
      <c r="J11" s="19">
        <v>9</v>
      </c>
      <c r="K11" s="19">
        <v>10</v>
      </c>
      <c r="L11" s="16">
        <v>11</v>
      </c>
      <c r="M11" s="16">
        <v>12</v>
      </c>
      <c r="N11" s="84">
        <v>13</v>
      </c>
      <c r="O11" s="85"/>
      <c r="P11" s="16">
        <v>14</v>
      </c>
      <c r="Q11" s="20">
        <v>15</v>
      </c>
      <c r="R11" s="44"/>
      <c r="S11" s="45"/>
      <c r="T11" s="44"/>
    </row>
    <row r="12" spans="2:25" s="6" customFormat="1" ht="25.5" customHeight="1" x14ac:dyDescent="0.3">
      <c r="B12" s="86" t="s">
        <v>30</v>
      </c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6"/>
      <c r="N12" s="86"/>
      <c r="O12" s="86"/>
      <c r="P12" s="86"/>
      <c r="Q12" s="87"/>
      <c r="R12" s="46"/>
      <c r="S12" s="46"/>
      <c r="T12" s="46"/>
    </row>
    <row r="13" spans="2:25" s="6" customFormat="1" ht="47.25" customHeight="1" x14ac:dyDescent="0.3">
      <c r="B13" s="33">
        <v>1</v>
      </c>
      <c r="C13" s="33" t="s">
        <v>6</v>
      </c>
      <c r="D13" s="36" t="s">
        <v>23</v>
      </c>
      <c r="E13" s="33" t="s">
        <v>6</v>
      </c>
      <c r="F13" s="23" t="s">
        <v>21</v>
      </c>
      <c r="G13" s="8">
        <v>12</v>
      </c>
      <c r="H13" s="21">
        <v>8500</v>
      </c>
      <c r="I13" s="21">
        <v>9500</v>
      </c>
      <c r="J13" s="21">
        <v>8000</v>
      </c>
      <c r="K13" s="21">
        <f>STDEV(H13:J13)/L13*100</f>
        <v>8.8126455672227699</v>
      </c>
      <c r="L13" s="9">
        <f>SUM(H13:J13)/3</f>
        <v>8666.6666666666661</v>
      </c>
      <c r="M13" s="10"/>
      <c r="N13" s="93">
        <f>L13*G13</f>
        <v>104000</v>
      </c>
      <c r="O13" s="94"/>
      <c r="P13" s="22">
        <v>8000</v>
      </c>
      <c r="Q13" s="21">
        <f>P13*G13</f>
        <v>96000</v>
      </c>
      <c r="R13" s="47"/>
      <c r="S13" s="48"/>
      <c r="T13" s="49"/>
      <c r="U13" s="31"/>
      <c r="V13" s="31"/>
      <c r="W13" s="35"/>
      <c r="X13" s="35"/>
      <c r="Y13" s="35"/>
    </row>
    <row r="14" spans="2:25" s="6" customFormat="1" ht="19.5" customHeight="1" x14ac:dyDescent="0.3">
      <c r="B14" s="38"/>
      <c r="C14" s="25"/>
      <c r="D14" s="25"/>
      <c r="E14" s="25"/>
      <c r="F14" s="28" t="s">
        <v>21</v>
      </c>
      <c r="G14" s="29">
        <v>12</v>
      </c>
      <c r="H14" s="88" t="s">
        <v>19</v>
      </c>
      <c r="I14" s="89"/>
      <c r="J14" s="89"/>
      <c r="K14" s="89"/>
      <c r="L14" s="89"/>
      <c r="M14" s="90"/>
      <c r="N14" s="91">
        <f>SUM(N13:N13)</f>
        <v>104000</v>
      </c>
      <c r="O14" s="92"/>
      <c r="P14" s="27">
        <f>ROUND(O14,2)</f>
        <v>0</v>
      </c>
      <c r="Q14" s="26">
        <f>SUM(Q13:Q13)</f>
        <v>96000</v>
      </c>
      <c r="R14" s="50"/>
      <c r="S14" s="51"/>
      <c r="T14" s="52"/>
      <c r="U14" s="32"/>
      <c r="V14" s="31"/>
    </row>
    <row r="15" spans="2:25" s="7" customFormat="1" ht="13.2" x14ac:dyDescent="0.25">
      <c r="C15" s="11"/>
      <c r="D15" s="11"/>
      <c r="E15" s="11"/>
      <c r="F15" s="12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13"/>
      <c r="R15" s="12"/>
      <c r="S15" s="13"/>
      <c r="T15" s="12"/>
    </row>
    <row r="16" spans="2:25" s="7" customFormat="1" ht="13.2" x14ac:dyDescent="0.25">
      <c r="C16" s="11"/>
      <c r="D16" s="11"/>
      <c r="E16" s="11"/>
      <c r="F16" s="11"/>
      <c r="G16" s="11"/>
      <c r="H16" s="14"/>
      <c r="I16" s="14"/>
      <c r="J16" s="14"/>
      <c r="K16" s="14"/>
      <c r="L16" s="11"/>
      <c r="M16" s="11"/>
      <c r="N16" s="11"/>
      <c r="O16" s="15"/>
      <c r="P16" s="11"/>
      <c r="Q16" s="13"/>
      <c r="R16" s="12"/>
      <c r="S16" s="13"/>
      <c r="T16" s="12"/>
    </row>
    <row r="17" spans="3:20" s="7" customFormat="1" ht="32.4" customHeight="1" x14ac:dyDescent="0.25">
      <c r="C17" s="80" t="s">
        <v>27</v>
      </c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12"/>
      <c r="S17" s="13"/>
      <c r="T17" s="12"/>
    </row>
    <row r="18" spans="3:20" s="7" customFormat="1" ht="24" customHeight="1" x14ac:dyDescent="0.35">
      <c r="C18" s="77"/>
      <c r="D18" s="77"/>
      <c r="E18" s="77"/>
      <c r="F18" s="77"/>
      <c r="G18" s="77"/>
      <c r="H18" s="77"/>
      <c r="I18" s="77"/>
      <c r="J18" s="24"/>
      <c r="K18" s="37"/>
      <c r="L18" s="24"/>
      <c r="M18" s="24"/>
      <c r="N18" s="24"/>
      <c r="O18" s="24"/>
      <c r="P18" s="24"/>
      <c r="Q18" s="30"/>
      <c r="R18" s="12"/>
      <c r="S18" s="13"/>
      <c r="T18" s="12"/>
    </row>
  </sheetData>
  <mergeCells count="32">
    <mergeCell ref="C18:I18"/>
    <mergeCell ref="G15:P15"/>
    <mergeCell ref="R7:S7"/>
    <mergeCell ref="C17:Q17"/>
    <mergeCell ref="K8:K10"/>
    <mergeCell ref="G7:G10"/>
    <mergeCell ref="N11:O11"/>
    <mergeCell ref="B12:Q12"/>
    <mergeCell ref="H14:M14"/>
    <mergeCell ref="N14:O14"/>
    <mergeCell ref="N13:O13"/>
    <mergeCell ref="P7:P10"/>
    <mergeCell ref="Q7:Q10"/>
    <mergeCell ref="Q1:S1"/>
    <mergeCell ref="C2:Q2"/>
    <mergeCell ref="H7:O7"/>
    <mergeCell ref="L8:L10"/>
    <mergeCell ref="M8:M10"/>
    <mergeCell ref="N8:O10"/>
    <mergeCell ref="H8:J8"/>
    <mergeCell ref="E5:Q5"/>
    <mergeCell ref="E6:Q6"/>
    <mergeCell ref="C4:D4"/>
    <mergeCell ref="C5:D5"/>
    <mergeCell ref="C6:D6"/>
    <mergeCell ref="C3:Q3"/>
    <mergeCell ref="E4:Q4"/>
    <mergeCell ref="B7:B10"/>
    <mergeCell ref="C7:C10"/>
    <mergeCell ref="D7:D10"/>
    <mergeCell ref="E7:E10"/>
    <mergeCell ref="F7:F10"/>
  </mergeCells>
  <pageMargins left="0" right="0" top="0.19685039370078741" bottom="0.19685039370078741" header="0" footer="0"/>
  <pageSetup paperSize="9" scale="48" fitToHeight="1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Писковая Татьяна Александрова</dc:creator>
  <cp:lastModifiedBy>ASUS</cp:lastModifiedBy>
  <cp:lastPrinted>2025-10-06T13:03:11Z</cp:lastPrinted>
  <dcterms:created xsi:type="dcterms:W3CDTF">2019-08-16T09:22:32Z</dcterms:created>
  <dcterms:modified xsi:type="dcterms:W3CDTF">2026-05-07T11:28:19Z</dcterms:modified>
</cp:coreProperties>
</file>