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Хозка\"/>
    </mc:Choice>
  </mc:AlternateContent>
  <xr:revisionPtr revIDLastSave="0" documentId="13_ncr:1_{DD3EF7D6-A7DF-492B-A17C-60FE470B1639}" xr6:coauthVersionLast="47" xr6:coauthVersionMax="47" xr10:uidLastSave="{00000000-0000-0000-0000-000000000000}"/>
  <bookViews>
    <workbookView xWindow="11496" yWindow="48" windowWidth="11472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общий'!$D$3:$O$59</definedName>
    <definedName name="_xlnm.Print_Area" localSheetId="0">'Расчет общий'!$A$1:$O$35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4" i="9" l="1"/>
  <c r="M25" i="9"/>
  <c r="N25" i="9" s="1"/>
  <c r="M26" i="9"/>
  <c r="N26" i="9" s="1"/>
  <c r="M27" i="9"/>
  <c r="N27" i="9" s="1"/>
  <c r="M28" i="9"/>
  <c r="L24" i="9"/>
  <c r="O24" i="9" s="1"/>
  <c r="L25" i="9"/>
  <c r="O25" i="9" s="1"/>
  <c r="L26" i="9"/>
  <c r="O26" i="9" s="1"/>
  <c r="L27" i="9"/>
  <c r="O27" i="9" s="1"/>
  <c r="L28" i="9"/>
  <c r="I24" i="9"/>
  <c r="I25" i="9"/>
  <c r="I26" i="9"/>
  <c r="I27" i="9"/>
  <c r="I28" i="9"/>
  <c r="N24" i="9" l="1"/>
  <c r="N28" i="9"/>
  <c r="M23" i="9"/>
  <c r="M11" i="9"/>
  <c r="M12" i="9"/>
  <c r="M13" i="9"/>
  <c r="M14" i="9"/>
  <c r="M15" i="9"/>
  <c r="M16" i="9"/>
  <c r="M17" i="9"/>
  <c r="M18" i="9"/>
  <c r="M19" i="9"/>
  <c r="M20" i="9"/>
  <c r="M21" i="9"/>
  <c r="M22" i="9"/>
  <c r="L11" i="9"/>
  <c r="O11" i="9" s="1"/>
  <c r="L12" i="9"/>
  <c r="O12" i="9" s="1"/>
  <c r="L13" i="9"/>
  <c r="O13" i="9" s="1"/>
  <c r="L14" i="9"/>
  <c r="O14" i="9" s="1"/>
  <c r="L15" i="9"/>
  <c r="O15" i="9" s="1"/>
  <c r="L16" i="9"/>
  <c r="O16" i="9" s="1"/>
  <c r="L17" i="9"/>
  <c r="O17" i="9" s="1"/>
  <c r="L18" i="9"/>
  <c r="O18" i="9" s="1"/>
  <c r="L19" i="9"/>
  <c r="O19" i="9" s="1"/>
  <c r="L20" i="9"/>
  <c r="O20" i="9" s="1"/>
  <c r="L21" i="9"/>
  <c r="O21" i="9" s="1"/>
  <c r="L22" i="9"/>
  <c r="O22" i="9" s="1"/>
  <c r="L23" i="9"/>
  <c r="O23" i="9" s="1"/>
  <c r="O28" i="9"/>
  <c r="I22" i="9"/>
  <c r="I23" i="9"/>
  <c r="I12" i="9"/>
  <c r="I13" i="9"/>
  <c r="I14" i="9"/>
  <c r="I15" i="9"/>
  <c r="I16" i="9"/>
  <c r="I17" i="9"/>
  <c r="I18" i="9"/>
  <c r="I19" i="9"/>
  <c r="I20" i="9"/>
  <c r="I21" i="9"/>
  <c r="M10" i="9"/>
  <c r="L10" i="9"/>
  <c r="O10" i="9" s="1"/>
  <c r="I11" i="9"/>
  <c r="I10" i="9"/>
  <c r="I9" i="9"/>
  <c r="I8" i="9"/>
  <c r="M9" i="9"/>
  <c r="M8" i="9"/>
  <c r="L9" i="9"/>
  <c r="O9" i="9" s="1"/>
  <c r="L8" i="9"/>
  <c r="O8" i="9" s="1"/>
  <c r="N18" i="9" l="1"/>
  <c r="N16" i="9"/>
  <c r="N15" i="9"/>
  <c r="N17" i="9"/>
  <c r="N22" i="9"/>
  <c r="N11" i="9"/>
  <c r="N19" i="9"/>
  <c r="N12" i="9"/>
  <c r="N21" i="9"/>
  <c r="N14" i="9"/>
  <c r="N13" i="9"/>
  <c r="N23" i="9"/>
  <c r="N20" i="9"/>
  <c r="N10" i="9"/>
  <c r="N8" i="9"/>
  <c r="N9" i="9"/>
  <c r="O29" i="9"/>
</calcChain>
</file>

<file path=xl/sharedStrings.xml><?xml version="1.0" encoding="utf-8"?>
<sst xmlns="http://schemas.openxmlformats.org/spreadsheetml/2006/main" count="111" uniqueCount="77">
  <si>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</si>
  <si>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</si>
  <si>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</si>
  <si>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</si>
  <si>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</si>
  <si>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</si>
  <si>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</si>
  <si>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</si>
  <si>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</si>
  <si>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</si>
  <si>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</si>
  <si>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</si>
  <si>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</si>
  <si>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</si>
  <si>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</si>
  <si>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</si>
  <si>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</si>
  <si>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</si>
  <si>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</si>
  <si>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</si>
  <si>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</si>
  <si>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ИЦИ №1 вх.№336  от 02.04.2025.</t>
  </si>
  <si>
    <t>ИЦИ №1 вх.№337 от 02.04.2025</t>
  </si>
  <si>
    <t>ИЦИ №3      вх.№338 от 02.04.2025</t>
  </si>
  <si>
    <t>ОКПД2</t>
  </si>
  <si>
    <t>ПП 1875</t>
  </si>
  <si>
    <t>21.20.10.158</t>
  </si>
  <si>
    <t>преим</t>
  </si>
  <si>
    <t>Антисептик для рук и поверхностей бесспиртовой 5 л, дезинфицирующий, жидкость</t>
  </si>
  <si>
    <t>32.99.59.000</t>
  </si>
  <si>
    <t>22.22.13.190</t>
  </si>
  <si>
    <t>22.29.23.130</t>
  </si>
  <si>
    <t>Код в ПП</t>
  </si>
  <si>
    <t>22.29.23</t>
  </si>
  <si>
    <t>-</t>
  </si>
  <si>
    <t>32.91.19.130</t>
  </si>
  <si>
    <t>20.42.15.141</t>
  </si>
  <si>
    <t>20.41.31.130</t>
  </si>
  <si>
    <t>22.19.60.114</t>
  </si>
  <si>
    <t>14.19.23.140</t>
  </si>
  <si>
    <t>14.1</t>
  </si>
  <si>
    <t>запрет</t>
  </si>
  <si>
    <t>13.92.29.120</t>
  </si>
  <si>
    <t>13.9</t>
  </si>
  <si>
    <t>20.41.32.113</t>
  </si>
  <si>
    <t>20.41.32.121</t>
  </si>
  <si>
    <t>20.41.32</t>
  </si>
  <si>
    <t>20.20.14.000</t>
  </si>
  <si>
    <t>20.41.44.190</t>
  </si>
  <si>
    <t>огран</t>
  </si>
  <si>
    <t xml:space="preserve">
13.92.29.110</t>
  </si>
  <si>
    <t>13.95.10.111</t>
  </si>
  <si>
    <t>22.23.12.130</t>
  </si>
  <si>
    <t>25.99.29.129</t>
  </si>
  <si>
    <t>16.29.11.120</t>
  </si>
  <si>
    <t>Губки для посуды 9,6×6,4×2,7 см, КОМПЛЕКТ 10 шт., поролон с абразивным слоем</t>
  </si>
  <si>
    <t>Держатель контейнер корзина XL для пакетов, мешков, бахил, 45×16×13 см, комплект крепежа</t>
  </si>
  <si>
    <t>Дозатор для жидкого мыла НАЛИВНОЙ, 1 л, ABS-пластик, белый</t>
  </si>
  <si>
    <t>Ершик для унитаза с подставкой, пластик, белый</t>
  </si>
  <si>
    <t>Крем для рук 80 мл, масло облепихи, аргинин</t>
  </si>
  <si>
    <t>Мыло-крем жидкое 5 л, «Лимон», с антибактериальным эффектом</t>
  </si>
  <si>
    <t>Перчатки латексно-неопреновые КЩС, химически устойчивые, размер 8-8,5 M (средний)</t>
  </si>
  <si>
    <t>Перчатки латексно-неопреновые КЩС, химически устойчивые, размер 9-9,5 L (большой)</t>
  </si>
  <si>
    <t>Перчатки хлопчатобумажные, КОМПЛЕКТ 100 ПАР, 10 класс, 40-42 г, 116 текс, ПВХ-точка, ЧЕРНЫЕ</t>
  </si>
  <si>
    <t>Перчатки хлопчатобумажные, КОМПЛЕКТ 5 ПАР, 7,5 класс, 36-38 г, 166 текс, БЕЗ ПВХ, БЕЛЫЕ</t>
  </si>
  <si>
    <t>Салфетки ВИСКОЗНЫЕ универсальные, 30×38 см, КОМПЛЕКТ 5 шт., 90 г/м2, желтые</t>
  </si>
  <si>
    <t>Средство для мытья стекол и зеркал 5 л</t>
  </si>
  <si>
    <t>Средство дезинфицирующее 1 кг, таблетки 300 шт.</t>
  </si>
  <si>
    <t>Средство для удаления ржавчины и известкового налета 5 л</t>
  </si>
  <si>
    <t>Стиральный порошок для всех типов стирки 20 кг, ассорти</t>
  </si>
  <si>
    <t>Тряпка для мытья пола из микрофибры, СУПЕР ПЛОТНАЯ, 70×80 см, зелёная, 300 г/м2</t>
  </si>
  <si>
    <t>Полотно ХПП холстопрошивное ПЛОТНОЕ светлое, 1,6×70 м, 210(±10) г/м2, шаг 2,5 мм</t>
  </si>
  <si>
    <t>Сиденье для унитаза  универсальное  полипропилен белое</t>
  </si>
  <si>
    <t>Лопата снеговая 50×34см ребра жесткости, планка на клепках СУПЕРПРОЧНАЯ, первичное сырье, черенок с V-ручкой, КРАСНАЯ</t>
  </si>
  <si>
    <t>Черенок для инвентаря, диаметр 30 мм, длина 120 см, деревянный</t>
  </si>
  <si>
    <t>22.22.1</t>
  </si>
  <si>
    <t>22.19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</si>
</sst>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4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4" fontId="18" fillId="0" borderId="8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 indent="1"/>
    </xf>
    <xf numFmtId="0" fontId="10" fillId="0" borderId="0" xfId="0" applyFont="1"/>
    <xf numFmtId="0" fontId="23" fillId="0" borderId="0" xfId="0" applyFont="1"/>
    <xf numFmtId="49" fontId="10" fillId="0" borderId="0" xfId="0" applyNumberFormat="1" applyFont="1"/>
    <xf numFmtId="49" fontId="23" fillId="0" borderId="0" xfId="0" applyNumberFormat="1" applyFont="1"/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5</xdr:row>
      <xdr:rowOff>352425</xdr:rowOff>
    </xdr:from>
    <xdr:to>
      <xdr:col>8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5</xdr:row>
      <xdr:rowOff>523875</xdr:rowOff>
    </xdr:from>
    <xdr:to>
      <xdr:col>12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5</xdr:row>
      <xdr:rowOff>771525</xdr:rowOff>
    </xdr:from>
    <xdr:to>
      <xdr:col>13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257175</xdr:colOff>
      <xdr:row>6</xdr:row>
      <xdr:rowOff>228600</xdr:rowOff>
    </xdr:from>
    <xdr:to>
      <xdr:col>11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O57"/>
  <sheetViews>
    <sheetView tabSelected="1" view="pageBreakPreview" topLeftCell="D22" zoomScale="90" zoomScaleNormal="95" zoomScaleSheetLayoutView="90" workbookViewId="0">
      <selection activeCell="D22" sqref="D1:D1048576"/>
    </sheetView>
  </sheetViews>
  <sheetFormatPr defaultRowHeight="14.4" x14ac:dyDescent="0.3"/>
  <cols>
    <col min="1" max="1" width="12.21875" style="47" hidden="1" customWidth="1"/>
    <col min="2" max="2" width="12.21875" style="49" hidden="1" customWidth="1"/>
    <col min="3" max="3" width="9.109375" style="47" hidden="1" customWidth="1"/>
    <col min="4" max="4" width="3.5546875" customWidth="1"/>
    <col min="5" max="5" width="37.6640625" style="37" customWidth="1"/>
    <col min="6" max="6" width="11.44140625" customWidth="1"/>
    <col min="7" max="7" width="10.88671875" customWidth="1"/>
    <col min="8" max="8" width="10.6640625" customWidth="1"/>
    <col min="9" max="9" width="13.109375" customWidth="1"/>
    <col min="10" max="10" width="9.109375" customWidth="1"/>
    <col min="11" max="11" width="8.88671875" customWidth="1"/>
    <col min="12" max="12" width="10.5546875" customWidth="1"/>
    <col min="13" max="13" width="13.109375" customWidth="1"/>
    <col min="14" max="14" width="11.33203125" customWidth="1"/>
    <col min="15" max="15" width="16.33203125" style="18" customWidth="1"/>
  </cols>
  <sheetData>
    <row r="2" spans="1:15" ht="15.75" customHeight="1" x14ac:dyDescent="0.3">
      <c r="D2" s="53" t="s">
        <v>18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30" customHeight="1" x14ac:dyDescent="0.3">
      <c r="D3" s="54" t="s">
        <v>16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</row>
    <row r="4" spans="1:15" ht="32.4" customHeight="1" x14ac:dyDescent="0.3">
      <c r="D4" s="54" t="s">
        <v>17</v>
      </c>
      <c r="E4" s="55"/>
      <c r="F4" s="55"/>
      <c r="G4" s="55"/>
      <c r="H4" s="55"/>
      <c r="I4" s="55"/>
      <c r="J4" s="55"/>
      <c r="K4" s="55"/>
      <c r="L4" s="55"/>
      <c r="M4" s="55"/>
      <c r="N4" s="55"/>
      <c r="O4" s="19"/>
    </row>
    <row r="5" spans="1:15" s="22" customFormat="1" ht="69" customHeight="1" x14ac:dyDescent="0.3">
      <c r="A5" s="48"/>
      <c r="B5" s="50"/>
      <c r="C5" s="48"/>
      <c r="D5" s="65" t="s">
        <v>0</v>
      </c>
      <c r="E5" s="58" t="s">
        <v>3</v>
      </c>
      <c r="F5" s="60" t="s">
        <v>5</v>
      </c>
      <c r="G5" s="60"/>
      <c r="H5" s="60"/>
      <c r="I5" s="61"/>
      <c r="J5" s="58" t="s">
        <v>4</v>
      </c>
      <c r="K5" s="58" t="s">
        <v>12</v>
      </c>
      <c r="L5" s="64" t="s">
        <v>2</v>
      </c>
      <c r="M5" s="64"/>
      <c r="N5" s="64"/>
      <c r="O5" s="56" t="s">
        <v>6</v>
      </c>
    </row>
    <row r="6" spans="1:15" s="22" customFormat="1" ht="87" customHeight="1" x14ac:dyDescent="0.3">
      <c r="A6" s="48"/>
      <c r="B6" s="50"/>
      <c r="C6" s="48"/>
      <c r="D6" s="66"/>
      <c r="E6" s="59"/>
      <c r="F6" s="44" t="s">
        <v>21</v>
      </c>
      <c r="G6" s="44" t="s">
        <v>22</v>
      </c>
      <c r="H6" s="44" t="s">
        <v>23</v>
      </c>
      <c r="I6" s="23"/>
      <c r="J6" s="63"/>
      <c r="K6" s="63"/>
      <c r="L6" s="5" t="s">
        <v>14</v>
      </c>
      <c r="M6" s="6" t="s">
        <v>1</v>
      </c>
      <c r="N6" s="7" t="s">
        <v>13</v>
      </c>
      <c r="O6" s="57"/>
    </row>
    <row r="7" spans="1:15" ht="52.8" x14ac:dyDescent="0.3">
      <c r="A7" s="47" t="s">
        <v>24</v>
      </c>
      <c r="B7" s="49" t="s">
        <v>32</v>
      </c>
      <c r="C7" s="47" t="s">
        <v>25</v>
      </c>
      <c r="D7" s="24">
        <v>1</v>
      </c>
      <c r="E7" s="35">
        <v>2</v>
      </c>
      <c r="F7" s="24">
        <v>3</v>
      </c>
      <c r="G7" s="24">
        <v>4</v>
      </c>
      <c r="H7" s="24">
        <v>5</v>
      </c>
      <c r="I7" s="24" t="s">
        <v>8</v>
      </c>
      <c r="J7" s="24">
        <v>7</v>
      </c>
      <c r="K7" s="24" t="s">
        <v>9</v>
      </c>
      <c r="L7" s="24" t="s">
        <v>10</v>
      </c>
      <c r="M7" s="25">
        <v>10</v>
      </c>
      <c r="N7" s="24">
        <v>11</v>
      </c>
      <c r="O7" s="26" t="s">
        <v>11</v>
      </c>
    </row>
    <row r="8" spans="1:15" ht="41.4" x14ac:dyDescent="0.3">
      <c r="A8" s="47" t="s">
        <v>26</v>
      </c>
      <c r="B8" s="51" t="s">
        <v>34</v>
      </c>
      <c r="C8" s="47" t="s">
        <v>27</v>
      </c>
      <c r="D8" s="24">
        <v>1</v>
      </c>
      <c r="E8" s="46" t="s">
        <v>28</v>
      </c>
      <c r="F8" s="28">
        <v>1130</v>
      </c>
      <c r="G8" s="28">
        <v>1156</v>
      </c>
      <c r="H8" s="28">
        <v>1180</v>
      </c>
      <c r="I8" s="29">
        <f t="shared" ref="I8:I28" si="0">SUM(F8:H8)</f>
        <v>3466</v>
      </c>
      <c r="J8" s="24">
        <v>5</v>
      </c>
      <c r="K8" s="24">
        <v>3</v>
      </c>
      <c r="L8" s="28">
        <f>MIN(F8:H8)</f>
        <v>1130</v>
      </c>
      <c r="M8" s="29">
        <f t="shared" ref="M8:M28" si="1">STDEV(F8:H8)</f>
        <v>25.01</v>
      </c>
      <c r="N8" s="30">
        <f t="shared" ref="N8:N28" si="2">M8/L8</f>
        <v>2.2100000000000002E-2</v>
      </c>
      <c r="O8" s="43">
        <f t="shared" ref="O8:O28" si="3">J8*L8</f>
        <v>5650</v>
      </c>
    </row>
    <row r="9" spans="1:15" ht="41.4" x14ac:dyDescent="0.3">
      <c r="A9" s="47" t="s">
        <v>29</v>
      </c>
      <c r="B9" s="51" t="s">
        <v>34</v>
      </c>
      <c r="C9" s="47" t="s">
        <v>27</v>
      </c>
      <c r="D9" s="24">
        <v>2</v>
      </c>
      <c r="E9" s="46" t="s">
        <v>55</v>
      </c>
      <c r="F9" s="28">
        <v>96.68</v>
      </c>
      <c r="G9" s="28">
        <v>102</v>
      </c>
      <c r="H9" s="28">
        <v>110</v>
      </c>
      <c r="I9" s="29">
        <f t="shared" ref="I9:I27" si="4">SUM(F9:H9)</f>
        <v>308.68</v>
      </c>
      <c r="J9" s="24">
        <v>20</v>
      </c>
      <c r="K9" s="24">
        <v>3</v>
      </c>
      <c r="L9" s="28">
        <f>MIN(F9:H9)</f>
        <v>96.68</v>
      </c>
      <c r="M9" s="29">
        <f t="shared" si="1"/>
        <v>6.7</v>
      </c>
      <c r="N9" s="30">
        <f t="shared" ref="N9:N25" si="5">M9/L9</f>
        <v>6.93E-2</v>
      </c>
      <c r="O9" s="43">
        <f t="shared" ref="O9:O27" si="6">J9*L9</f>
        <v>1933.6</v>
      </c>
    </row>
    <row r="10" spans="1:15" ht="41.4" x14ac:dyDescent="0.3">
      <c r="A10" s="47" t="s">
        <v>30</v>
      </c>
      <c r="B10" s="51" t="s">
        <v>75</v>
      </c>
      <c r="C10" s="47" t="s">
        <v>49</v>
      </c>
      <c r="D10" s="24">
        <v>3</v>
      </c>
      <c r="E10" s="46" t="s">
        <v>56</v>
      </c>
      <c r="F10" s="28">
        <v>475</v>
      </c>
      <c r="G10" s="28">
        <v>483</v>
      </c>
      <c r="H10" s="28">
        <v>490</v>
      </c>
      <c r="I10" s="29">
        <f t="shared" si="0"/>
        <v>1448</v>
      </c>
      <c r="J10" s="24">
        <v>1</v>
      </c>
      <c r="K10" s="24">
        <v>3</v>
      </c>
      <c r="L10" s="28">
        <f t="shared" ref="L10:L28" si="7">MIN(F10:H10)</f>
        <v>475</v>
      </c>
      <c r="M10" s="29">
        <f t="shared" si="1"/>
        <v>7.51</v>
      </c>
      <c r="N10" s="30">
        <f t="shared" si="2"/>
        <v>1.5800000000000002E-2</v>
      </c>
      <c r="O10" s="43">
        <f t="shared" si="3"/>
        <v>475</v>
      </c>
    </row>
    <row r="11" spans="1:15" ht="27.6" x14ac:dyDescent="0.3">
      <c r="A11" s="47" t="s">
        <v>31</v>
      </c>
      <c r="B11" s="49" t="s">
        <v>33</v>
      </c>
      <c r="C11" s="47" t="s">
        <v>49</v>
      </c>
      <c r="D11" s="24">
        <v>4</v>
      </c>
      <c r="E11" s="46" t="s">
        <v>57</v>
      </c>
      <c r="F11" s="28">
        <v>1237.5</v>
      </c>
      <c r="G11" s="28">
        <v>1245</v>
      </c>
      <c r="H11" s="28">
        <v>1250</v>
      </c>
      <c r="I11" s="29">
        <f t="shared" si="4"/>
        <v>3732.5</v>
      </c>
      <c r="J11" s="24">
        <v>10</v>
      </c>
      <c r="K11" s="24">
        <v>3</v>
      </c>
      <c r="L11" s="28">
        <f t="shared" si="7"/>
        <v>1237.5</v>
      </c>
      <c r="M11" s="29">
        <f t="shared" si="1"/>
        <v>6.29</v>
      </c>
      <c r="N11" s="30">
        <f t="shared" si="2"/>
        <v>5.1000000000000004E-3</v>
      </c>
      <c r="O11" s="43">
        <f t="shared" si="6"/>
        <v>12375</v>
      </c>
    </row>
    <row r="12" spans="1:15" ht="27.6" x14ac:dyDescent="0.3">
      <c r="A12" s="47" t="s">
        <v>35</v>
      </c>
      <c r="B12" s="51" t="s">
        <v>34</v>
      </c>
      <c r="C12" s="47" t="s">
        <v>27</v>
      </c>
      <c r="D12" s="24">
        <v>5</v>
      </c>
      <c r="E12" s="46" t="s">
        <v>58</v>
      </c>
      <c r="F12" s="28">
        <v>317.60000000000002</v>
      </c>
      <c r="G12" s="28">
        <v>320</v>
      </c>
      <c r="H12" s="28">
        <v>330</v>
      </c>
      <c r="I12" s="29">
        <f t="shared" si="0"/>
        <v>967.6</v>
      </c>
      <c r="J12" s="24">
        <v>10</v>
      </c>
      <c r="K12" s="24">
        <v>3</v>
      </c>
      <c r="L12" s="28">
        <f t="shared" si="7"/>
        <v>317.60000000000002</v>
      </c>
      <c r="M12" s="29">
        <f t="shared" si="1"/>
        <v>6.58</v>
      </c>
      <c r="N12" s="30">
        <f t="shared" si="5"/>
        <v>2.07E-2</v>
      </c>
      <c r="O12" s="43">
        <f t="shared" si="3"/>
        <v>3176</v>
      </c>
    </row>
    <row r="13" spans="1:15" ht="27.6" x14ac:dyDescent="0.3">
      <c r="A13" s="47" t="s">
        <v>36</v>
      </c>
      <c r="B13" s="51" t="s">
        <v>34</v>
      </c>
      <c r="C13" s="47" t="s">
        <v>27</v>
      </c>
      <c r="D13" s="24">
        <v>6</v>
      </c>
      <c r="E13" s="46" t="s">
        <v>59</v>
      </c>
      <c r="F13" s="28">
        <v>120</v>
      </c>
      <c r="G13" s="28">
        <v>130</v>
      </c>
      <c r="H13" s="28">
        <v>135</v>
      </c>
      <c r="I13" s="29">
        <f t="shared" si="4"/>
        <v>385</v>
      </c>
      <c r="J13" s="24">
        <v>10</v>
      </c>
      <c r="K13" s="24">
        <v>3</v>
      </c>
      <c r="L13" s="28">
        <f t="shared" si="7"/>
        <v>120</v>
      </c>
      <c r="M13" s="29">
        <f t="shared" si="1"/>
        <v>7.64</v>
      </c>
      <c r="N13" s="30">
        <f t="shared" si="2"/>
        <v>6.3700000000000007E-2</v>
      </c>
      <c r="O13" s="43">
        <f t="shared" si="6"/>
        <v>1200</v>
      </c>
    </row>
    <row r="14" spans="1:15" ht="27.6" x14ac:dyDescent="0.3">
      <c r="A14" s="47" t="s">
        <v>37</v>
      </c>
      <c r="B14" s="51" t="s">
        <v>34</v>
      </c>
      <c r="C14" s="47" t="s">
        <v>27</v>
      </c>
      <c r="D14" s="24">
        <v>7</v>
      </c>
      <c r="E14" s="46" t="s">
        <v>60</v>
      </c>
      <c r="F14" s="28">
        <v>599</v>
      </c>
      <c r="G14" s="28">
        <v>600</v>
      </c>
      <c r="H14" s="28">
        <v>605</v>
      </c>
      <c r="I14" s="29">
        <f t="shared" si="0"/>
        <v>1804</v>
      </c>
      <c r="J14" s="24">
        <v>32</v>
      </c>
      <c r="K14" s="24">
        <v>3</v>
      </c>
      <c r="L14" s="28">
        <f t="shared" si="7"/>
        <v>599</v>
      </c>
      <c r="M14" s="29">
        <f t="shared" si="1"/>
        <v>3.21</v>
      </c>
      <c r="N14" s="30">
        <f t="shared" si="2"/>
        <v>5.4000000000000003E-3</v>
      </c>
      <c r="O14" s="43">
        <f t="shared" si="3"/>
        <v>19168</v>
      </c>
    </row>
    <row r="15" spans="1:15" ht="41.4" x14ac:dyDescent="0.3">
      <c r="A15" s="47" t="s">
        <v>38</v>
      </c>
      <c r="B15" s="51" t="s">
        <v>76</v>
      </c>
      <c r="C15" s="47" t="s">
        <v>49</v>
      </c>
      <c r="D15" s="24">
        <v>8</v>
      </c>
      <c r="E15" s="46" t="s">
        <v>61</v>
      </c>
      <c r="F15" s="28">
        <v>207</v>
      </c>
      <c r="G15" s="28">
        <v>215</v>
      </c>
      <c r="H15" s="28">
        <v>220</v>
      </c>
      <c r="I15" s="29">
        <f t="shared" si="4"/>
        <v>642</v>
      </c>
      <c r="J15" s="24">
        <v>30</v>
      </c>
      <c r="K15" s="24">
        <v>3</v>
      </c>
      <c r="L15" s="28">
        <f t="shared" si="7"/>
        <v>207</v>
      </c>
      <c r="M15" s="29">
        <f t="shared" si="1"/>
        <v>6.56</v>
      </c>
      <c r="N15" s="30">
        <f t="shared" si="5"/>
        <v>3.1699999999999999E-2</v>
      </c>
      <c r="O15" s="43">
        <f t="shared" si="3"/>
        <v>6210</v>
      </c>
    </row>
    <row r="16" spans="1:15" ht="41.4" x14ac:dyDescent="0.3">
      <c r="A16" s="47" t="s">
        <v>38</v>
      </c>
      <c r="B16" s="51" t="s">
        <v>76</v>
      </c>
      <c r="C16" s="47" t="s">
        <v>49</v>
      </c>
      <c r="D16" s="24">
        <v>9</v>
      </c>
      <c r="E16" s="46" t="s">
        <v>62</v>
      </c>
      <c r="F16" s="28">
        <v>207</v>
      </c>
      <c r="G16" s="28">
        <v>240</v>
      </c>
      <c r="H16" s="28">
        <v>248.2</v>
      </c>
      <c r="I16" s="29">
        <f t="shared" si="0"/>
        <v>695.2</v>
      </c>
      <c r="J16" s="24">
        <v>30</v>
      </c>
      <c r="K16" s="24">
        <v>3</v>
      </c>
      <c r="L16" s="28">
        <f t="shared" si="7"/>
        <v>207</v>
      </c>
      <c r="M16" s="29">
        <f t="shared" si="1"/>
        <v>21.81</v>
      </c>
      <c r="N16" s="30">
        <f t="shared" si="2"/>
        <v>0.10539999999999999</v>
      </c>
      <c r="O16" s="43">
        <f t="shared" si="6"/>
        <v>6210</v>
      </c>
    </row>
    <row r="17" spans="1:15" ht="41.4" x14ac:dyDescent="0.3">
      <c r="A17" s="47" t="s">
        <v>39</v>
      </c>
      <c r="B17" s="49" t="s">
        <v>40</v>
      </c>
      <c r="C17" s="47" t="s">
        <v>41</v>
      </c>
      <c r="D17" s="24">
        <v>10</v>
      </c>
      <c r="E17" s="46" t="s">
        <v>63</v>
      </c>
      <c r="F17" s="28">
        <v>2245</v>
      </c>
      <c r="G17" s="28">
        <v>2260</v>
      </c>
      <c r="H17" s="28">
        <v>2300</v>
      </c>
      <c r="I17" s="29">
        <f t="shared" si="4"/>
        <v>6805</v>
      </c>
      <c r="J17" s="24">
        <v>2</v>
      </c>
      <c r="K17" s="24">
        <v>3</v>
      </c>
      <c r="L17" s="28">
        <f t="shared" si="7"/>
        <v>2245</v>
      </c>
      <c r="M17" s="29">
        <f t="shared" si="1"/>
        <v>28.43</v>
      </c>
      <c r="N17" s="30">
        <f t="shared" si="2"/>
        <v>1.2699999999999999E-2</v>
      </c>
      <c r="O17" s="43">
        <f t="shared" si="3"/>
        <v>4490</v>
      </c>
    </row>
    <row r="18" spans="1:15" ht="41.4" x14ac:dyDescent="0.3">
      <c r="A18" s="47" t="s">
        <v>39</v>
      </c>
      <c r="B18" s="49" t="s">
        <v>40</v>
      </c>
      <c r="C18" s="47" t="s">
        <v>41</v>
      </c>
      <c r="D18" s="24">
        <v>11</v>
      </c>
      <c r="E18" s="46" t="s">
        <v>64</v>
      </c>
      <c r="F18" s="28">
        <v>146.57</v>
      </c>
      <c r="G18" s="28">
        <v>150</v>
      </c>
      <c r="H18" s="28">
        <v>158</v>
      </c>
      <c r="I18" s="29">
        <f t="shared" si="0"/>
        <v>454.57</v>
      </c>
      <c r="J18" s="24">
        <v>5</v>
      </c>
      <c r="K18" s="24">
        <v>3</v>
      </c>
      <c r="L18" s="28">
        <f t="shared" si="7"/>
        <v>146.57</v>
      </c>
      <c r="M18" s="29">
        <f t="shared" si="1"/>
        <v>5.87</v>
      </c>
      <c r="N18" s="30">
        <f t="shared" si="5"/>
        <v>0.04</v>
      </c>
      <c r="O18" s="43">
        <f t="shared" si="6"/>
        <v>732.85</v>
      </c>
    </row>
    <row r="19" spans="1:15" ht="41.4" x14ac:dyDescent="0.3">
      <c r="A19" s="47" t="s">
        <v>42</v>
      </c>
      <c r="B19" s="49" t="s">
        <v>43</v>
      </c>
      <c r="C19" s="47" t="s">
        <v>41</v>
      </c>
      <c r="D19" s="24">
        <v>12</v>
      </c>
      <c r="E19" s="46" t="s">
        <v>65</v>
      </c>
      <c r="F19" s="28">
        <v>70</v>
      </c>
      <c r="G19" s="28">
        <v>72</v>
      </c>
      <c r="H19" s="28">
        <v>75.3</v>
      </c>
      <c r="I19" s="29">
        <f t="shared" si="4"/>
        <v>217.3</v>
      </c>
      <c r="J19" s="24">
        <v>35</v>
      </c>
      <c r="K19" s="24">
        <v>3</v>
      </c>
      <c r="L19" s="28">
        <f t="shared" si="7"/>
        <v>70</v>
      </c>
      <c r="M19" s="29">
        <f t="shared" si="1"/>
        <v>2.68</v>
      </c>
      <c r="N19" s="30">
        <f t="shared" si="2"/>
        <v>3.8300000000000001E-2</v>
      </c>
      <c r="O19" s="43">
        <f t="shared" si="3"/>
        <v>2450</v>
      </c>
    </row>
    <row r="20" spans="1:15" x14ac:dyDescent="0.3">
      <c r="A20" s="47" t="s">
        <v>44</v>
      </c>
      <c r="B20" s="49" t="s">
        <v>46</v>
      </c>
      <c r="C20" s="47" t="s">
        <v>49</v>
      </c>
      <c r="D20" s="24">
        <v>13</v>
      </c>
      <c r="E20" s="46" t="s">
        <v>66</v>
      </c>
      <c r="F20" s="28">
        <v>500</v>
      </c>
      <c r="G20" s="28">
        <v>510</v>
      </c>
      <c r="H20" s="28">
        <v>520</v>
      </c>
      <c r="I20" s="29">
        <f t="shared" si="0"/>
        <v>1530</v>
      </c>
      <c r="J20" s="24">
        <v>5</v>
      </c>
      <c r="K20" s="24">
        <v>3</v>
      </c>
      <c r="L20" s="28">
        <f t="shared" si="7"/>
        <v>500</v>
      </c>
      <c r="M20" s="29">
        <f t="shared" si="1"/>
        <v>10</v>
      </c>
      <c r="N20" s="30">
        <f t="shared" si="2"/>
        <v>0.02</v>
      </c>
      <c r="O20" s="43">
        <f t="shared" si="3"/>
        <v>2500</v>
      </c>
    </row>
    <row r="21" spans="1:15" ht="27.6" x14ac:dyDescent="0.3">
      <c r="A21" s="47" t="s">
        <v>47</v>
      </c>
      <c r="B21" s="51" t="s">
        <v>34</v>
      </c>
      <c r="C21" s="47" t="s">
        <v>27</v>
      </c>
      <c r="D21" s="24">
        <v>14</v>
      </c>
      <c r="E21" s="46" t="s">
        <v>67</v>
      </c>
      <c r="F21" s="28">
        <v>620</v>
      </c>
      <c r="G21" s="28">
        <v>635</v>
      </c>
      <c r="H21" s="28">
        <v>640</v>
      </c>
      <c r="I21" s="29">
        <f t="shared" si="4"/>
        <v>1895</v>
      </c>
      <c r="J21" s="24">
        <v>10</v>
      </c>
      <c r="K21" s="24">
        <v>3</v>
      </c>
      <c r="L21" s="28">
        <f t="shared" si="7"/>
        <v>620</v>
      </c>
      <c r="M21" s="29">
        <f t="shared" si="1"/>
        <v>10.41</v>
      </c>
      <c r="N21" s="30">
        <f t="shared" si="5"/>
        <v>1.6799999999999999E-2</v>
      </c>
      <c r="O21" s="43">
        <f t="shared" si="6"/>
        <v>6200</v>
      </c>
    </row>
    <row r="22" spans="1:15" ht="27.6" x14ac:dyDescent="0.3">
      <c r="A22" s="47" t="s">
        <v>48</v>
      </c>
      <c r="B22" s="51" t="s">
        <v>34</v>
      </c>
      <c r="C22" s="47" t="s">
        <v>27</v>
      </c>
      <c r="D22" s="24">
        <v>15</v>
      </c>
      <c r="E22" s="46" t="s">
        <v>68</v>
      </c>
      <c r="F22" s="28">
        <v>776</v>
      </c>
      <c r="G22" s="28">
        <v>800</v>
      </c>
      <c r="H22" s="28">
        <v>805.3</v>
      </c>
      <c r="I22" s="29">
        <f t="shared" si="4"/>
        <v>2381.3000000000002</v>
      </c>
      <c r="J22" s="24">
        <v>10</v>
      </c>
      <c r="K22" s="24">
        <v>3</v>
      </c>
      <c r="L22" s="28">
        <f t="shared" si="7"/>
        <v>776</v>
      </c>
      <c r="M22" s="29">
        <f t="shared" si="1"/>
        <v>15.61</v>
      </c>
      <c r="N22" s="30">
        <f t="shared" si="2"/>
        <v>2.01E-2</v>
      </c>
      <c r="O22" s="43">
        <f t="shared" si="3"/>
        <v>7760</v>
      </c>
    </row>
    <row r="23" spans="1:15" ht="27.6" x14ac:dyDescent="0.3">
      <c r="A23" s="47" t="s">
        <v>45</v>
      </c>
      <c r="B23" s="49" t="s">
        <v>46</v>
      </c>
      <c r="C23" s="47" t="s">
        <v>49</v>
      </c>
      <c r="D23" s="24">
        <v>16</v>
      </c>
      <c r="E23" s="46" t="s">
        <v>69</v>
      </c>
      <c r="F23" s="28">
        <v>1510</v>
      </c>
      <c r="G23" s="28">
        <v>1580</v>
      </c>
      <c r="H23" s="28">
        <v>1600</v>
      </c>
      <c r="I23" s="29">
        <f t="shared" si="0"/>
        <v>4690</v>
      </c>
      <c r="J23" s="24">
        <v>6</v>
      </c>
      <c r="K23" s="24">
        <v>3</v>
      </c>
      <c r="L23" s="28">
        <f t="shared" si="7"/>
        <v>1510</v>
      </c>
      <c r="M23" s="29">
        <f t="shared" si="1"/>
        <v>47.26</v>
      </c>
      <c r="N23" s="30">
        <f t="shared" si="2"/>
        <v>3.1300000000000001E-2</v>
      </c>
      <c r="O23" s="43">
        <f t="shared" si="6"/>
        <v>9060</v>
      </c>
    </row>
    <row r="24" spans="1:15" ht="41.4" x14ac:dyDescent="0.3">
      <c r="A24" s="52" t="s">
        <v>50</v>
      </c>
      <c r="B24" s="49" t="s">
        <v>43</v>
      </c>
      <c r="C24" s="47" t="s">
        <v>41</v>
      </c>
      <c r="D24" s="24">
        <v>17</v>
      </c>
      <c r="E24" s="46" t="s">
        <v>70</v>
      </c>
      <c r="F24" s="28">
        <v>320</v>
      </c>
      <c r="G24" s="28">
        <v>350</v>
      </c>
      <c r="H24" s="28">
        <v>360</v>
      </c>
      <c r="I24" s="29">
        <f t="shared" si="4"/>
        <v>1030</v>
      </c>
      <c r="J24" s="24">
        <v>20</v>
      </c>
      <c r="K24" s="24">
        <v>3</v>
      </c>
      <c r="L24" s="28">
        <f t="shared" si="7"/>
        <v>320</v>
      </c>
      <c r="M24" s="29">
        <f t="shared" si="1"/>
        <v>20.82</v>
      </c>
      <c r="N24" s="30">
        <f t="shared" si="2"/>
        <v>6.5100000000000005E-2</v>
      </c>
      <c r="O24" s="43">
        <f t="shared" si="3"/>
        <v>6400</v>
      </c>
    </row>
    <row r="25" spans="1:15" ht="41.4" x14ac:dyDescent="0.3">
      <c r="A25" s="47" t="s">
        <v>51</v>
      </c>
      <c r="B25" s="49" t="s">
        <v>43</v>
      </c>
      <c r="C25" s="47" t="s">
        <v>41</v>
      </c>
      <c r="D25" s="24">
        <v>18</v>
      </c>
      <c r="E25" s="46" t="s">
        <v>71</v>
      </c>
      <c r="F25" s="28">
        <v>7495.85</v>
      </c>
      <c r="G25" s="28">
        <v>7800</v>
      </c>
      <c r="H25" s="28">
        <v>7820</v>
      </c>
      <c r="I25" s="29">
        <f t="shared" si="0"/>
        <v>23115.85</v>
      </c>
      <c r="J25" s="24">
        <v>3</v>
      </c>
      <c r="K25" s="24">
        <v>3</v>
      </c>
      <c r="L25" s="28">
        <f t="shared" si="7"/>
        <v>7495.85</v>
      </c>
      <c r="M25" s="29">
        <f t="shared" si="1"/>
        <v>181.65</v>
      </c>
      <c r="N25" s="30">
        <f t="shared" si="5"/>
        <v>2.4199999999999999E-2</v>
      </c>
      <c r="O25" s="43">
        <f t="shared" si="6"/>
        <v>22487.55</v>
      </c>
    </row>
    <row r="26" spans="1:15" ht="27.6" x14ac:dyDescent="0.3">
      <c r="A26" s="47" t="s">
        <v>52</v>
      </c>
      <c r="B26" s="51" t="s">
        <v>34</v>
      </c>
      <c r="C26" s="47" t="s">
        <v>27</v>
      </c>
      <c r="D26" s="24">
        <v>19</v>
      </c>
      <c r="E26" s="46" t="s">
        <v>72</v>
      </c>
      <c r="F26" s="28">
        <v>1200</v>
      </c>
      <c r="G26" s="28">
        <v>1265</v>
      </c>
      <c r="H26" s="28">
        <v>1270</v>
      </c>
      <c r="I26" s="29">
        <f t="shared" si="4"/>
        <v>3735</v>
      </c>
      <c r="J26" s="24">
        <v>15</v>
      </c>
      <c r="K26" s="24">
        <v>3</v>
      </c>
      <c r="L26" s="28">
        <f t="shared" si="7"/>
        <v>1200</v>
      </c>
      <c r="M26" s="29">
        <f t="shared" si="1"/>
        <v>39.049999999999997</v>
      </c>
      <c r="N26" s="30">
        <f t="shared" si="2"/>
        <v>3.2500000000000001E-2</v>
      </c>
      <c r="O26" s="43">
        <f t="shared" si="3"/>
        <v>18000</v>
      </c>
    </row>
    <row r="27" spans="1:15" ht="55.2" x14ac:dyDescent="0.3">
      <c r="A27" s="47" t="s">
        <v>53</v>
      </c>
      <c r="B27" s="51" t="s">
        <v>34</v>
      </c>
      <c r="C27" s="47" t="s">
        <v>27</v>
      </c>
      <c r="D27" s="24">
        <v>20</v>
      </c>
      <c r="E27" s="46" t="s">
        <v>73</v>
      </c>
      <c r="F27" s="28">
        <v>1374</v>
      </c>
      <c r="G27" s="28">
        <v>1400</v>
      </c>
      <c r="H27" s="28">
        <v>1450</v>
      </c>
      <c r="I27" s="29">
        <f t="shared" si="4"/>
        <v>4224</v>
      </c>
      <c r="J27" s="24">
        <v>3</v>
      </c>
      <c r="K27" s="24">
        <v>3</v>
      </c>
      <c r="L27" s="28">
        <f t="shared" si="7"/>
        <v>1374</v>
      </c>
      <c r="M27" s="29">
        <f t="shared" si="1"/>
        <v>38.630000000000003</v>
      </c>
      <c r="N27" s="30">
        <f t="shared" si="2"/>
        <v>2.81E-2</v>
      </c>
      <c r="O27" s="43">
        <f t="shared" si="6"/>
        <v>4122</v>
      </c>
    </row>
    <row r="28" spans="1:15" ht="27.6" x14ac:dyDescent="0.3">
      <c r="A28" s="47" t="s">
        <v>54</v>
      </c>
      <c r="B28" s="51" t="s">
        <v>34</v>
      </c>
      <c r="C28" s="47" t="s">
        <v>27</v>
      </c>
      <c r="D28" s="45">
        <v>21</v>
      </c>
      <c r="E28" s="46" t="s">
        <v>74</v>
      </c>
      <c r="F28" s="28">
        <v>170</v>
      </c>
      <c r="G28" s="28">
        <v>182</v>
      </c>
      <c r="H28" s="28">
        <v>190</v>
      </c>
      <c r="I28" s="29">
        <f t="shared" si="0"/>
        <v>542</v>
      </c>
      <c r="J28" s="24">
        <v>20</v>
      </c>
      <c r="K28" s="45">
        <v>3</v>
      </c>
      <c r="L28" s="28">
        <f t="shared" si="7"/>
        <v>170</v>
      </c>
      <c r="M28" s="29">
        <f t="shared" si="1"/>
        <v>10.07</v>
      </c>
      <c r="N28" s="30">
        <f t="shared" si="2"/>
        <v>5.9200000000000003E-2</v>
      </c>
      <c r="O28" s="43">
        <f t="shared" si="3"/>
        <v>3400</v>
      </c>
    </row>
    <row r="29" spans="1:15" ht="14.25" customHeight="1" x14ac:dyDescent="0.3">
      <c r="D29" s="8"/>
      <c r="E29" s="36"/>
      <c r="F29" s="31"/>
      <c r="G29" s="31"/>
      <c r="H29" s="31"/>
      <c r="I29" s="32"/>
      <c r="J29" s="15"/>
      <c r="K29" s="27"/>
      <c r="L29" s="32"/>
      <c r="M29" s="32"/>
      <c r="N29" s="33" t="s">
        <v>7</v>
      </c>
      <c r="O29" s="34">
        <f>SUM(O8:O28)</f>
        <v>144000</v>
      </c>
    </row>
    <row r="30" spans="1:15" ht="13.5" customHeight="1" x14ac:dyDescent="0.3">
      <c r="D30" s="10"/>
      <c r="E30" s="38"/>
      <c r="F30" s="39"/>
      <c r="G30" s="39"/>
      <c r="H30" s="40"/>
      <c r="I30" s="1"/>
      <c r="J30" s="20"/>
      <c r="K30" s="9"/>
      <c r="L30" s="1"/>
      <c r="M30" s="1"/>
      <c r="N30" s="2"/>
    </row>
    <row r="31" spans="1:15" x14ac:dyDescent="0.3">
      <c r="D31" s="10"/>
      <c r="E31" s="41" t="s">
        <v>19</v>
      </c>
      <c r="F31" s="68" t="s">
        <v>20</v>
      </c>
      <c r="G31" s="69"/>
      <c r="H31" s="69"/>
      <c r="I31" s="3"/>
      <c r="J31" s="3"/>
      <c r="K31" s="9"/>
      <c r="L31" s="1"/>
      <c r="M31" s="1"/>
      <c r="N31" s="2"/>
    </row>
    <row r="32" spans="1:15" x14ac:dyDescent="0.3">
      <c r="D32" s="3"/>
      <c r="F32" s="42" t="s">
        <v>15</v>
      </c>
      <c r="L32" s="3"/>
      <c r="M32" s="3"/>
      <c r="N32" s="11"/>
    </row>
    <row r="33" spans="4:14" x14ac:dyDescent="0.3">
      <c r="E33" s="67"/>
      <c r="F33" s="67"/>
      <c r="G33" s="67"/>
      <c r="H33" s="4"/>
      <c r="I33" s="4"/>
      <c r="J33" s="21"/>
      <c r="K33" s="13"/>
      <c r="L33" s="4"/>
      <c r="M33" s="4"/>
    </row>
    <row r="34" spans="4:14" x14ac:dyDescent="0.3">
      <c r="D34" s="12"/>
      <c r="E34" s="67"/>
      <c r="F34" s="67"/>
      <c r="G34" s="67"/>
      <c r="H34" s="4"/>
      <c r="I34" s="4"/>
      <c r="J34" s="21"/>
      <c r="K34" s="13"/>
      <c r="L34" s="4"/>
      <c r="M34" s="4"/>
      <c r="N34" s="3"/>
    </row>
    <row r="35" spans="4:14" x14ac:dyDescent="0.3">
      <c r="D35" s="12"/>
      <c r="K35" s="3"/>
      <c r="L35" s="3"/>
      <c r="M35" s="3"/>
      <c r="N35" s="3"/>
    </row>
    <row r="36" spans="4:14" x14ac:dyDescent="0.3">
      <c r="D36" s="12"/>
      <c r="K36" s="3"/>
      <c r="L36" s="3"/>
      <c r="M36" s="3"/>
      <c r="N36" s="3"/>
    </row>
    <row r="37" spans="4:14" x14ac:dyDescent="0.3">
      <c r="D37" s="15"/>
      <c r="E37" s="16"/>
      <c r="F37" s="62"/>
      <c r="G37" s="62"/>
      <c r="H37" s="62"/>
    </row>
    <row r="45" spans="4:14" x14ac:dyDescent="0.3">
      <c r="H45" s="17"/>
    </row>
    <row r="46" spans="4:14" x14ac:dyDescent="0.3">
      <c r="H46" s="17"/>
    </row>
    <row r="47" spans="4:14" x14ac:dyDescent="0.3">
      <c r="H47" s="17"/>
    </row>
    <row r="48" spans="4:14" x14ac:dyDescent="0.3">
      <c r="H48" s="17"/>
    </row>
    <row r="49" spans="8:9" x14ac:dyDescent="0.3">
      <c r="H49" s="17"/>
    </row>
    <row r="50" spans="8:9" x14ac:dyDescent="0.3">
      <c r="H50" s="17"/>
    </row>
    <row r="51" spans="8:9" x14ac:dyDescent="0.3">
      <c r="H51" s="17"/>
    </row>
    <row r="52" spans="8:9" x14ac:dyDescent="0.3">
      <c r="H52" s="17"/>
    </row>
    <row r="53" spans="8:9" x14ac:dyDescent="0.3">
      <c r="H53" s="17"/>
    </row>
    <row r="54" spans="8:9" x14ac:dyDescent="0.3">
      <c r="H54" s="17"/>
    </row>
    <row r="55" spans="8:9" x14ac:dyDescent="0.3">
      <c r="H55" s="17"/>
    </row>
    <row r="56" spans="8:9" x14ac:dyDescent="0.3">
      <c r="H56" s="17"/>
    </row>
    <row r="57" spans="8:9" x14ac:dyDescent="0.3">
      <c r="I57" s="14"/>
    </row>
  </sheetData>
  <mergeCells count="14">
    <mergeCell ref="F37:H37"/>
    <mergeCell ref="J5:J6"/>
    <mergeCell ref="K5:K6"/>
    <mergeCell ref="L5:N5"/>
    <mergeCell ref="D4:N4"/>
    <mergeCell ref="D5:D6"/>
    <mergeCell ref="E33:G33"/>
    <mergeCell ref="E34:G34"/>
    <mergeCell ref="F31:H31"/>
    <mergeCell ref="D2:O2"/>
    <mergeCell ref="D3:O3"/>
    <mergeCell ref="O5:O6"/>
    <mergeCell ref="E5:E6"/>
    <mergeCell ref="F5:I5"/>
  </mergeCells>
  <printOptions horizontalCentered="1"/>
  <pageMargins left="0" right="0" top="0.39370078740157483" bottom="0.39370078740157483" header="0" footer="0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2025-03-13T08:57:46Z</cp:lastPrinted>
  <dcterms:created xsi:type="dcterms:W3CDTF">2011-08-15T06:57:36Z</dcterms:created>
  <dcterms:modified xsi:type="dcterms:W3CDTF">2026-05-04T08:49:57Z</dcterms:modified>
</cp:coreProperties>
</file>