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cbserver\договор$\Колесникова Екатерина\87 САД\А_закупки 2026г\теплица_участие_согласование с АК\"/>
    </mc:Choice>
  </mc:AlternateContent>
  <bookViews>
    <workbookView xWindow="0" yWindow="0" windowWidth="19200" windowHeight="11595"/>
  </bookViews>
  <sheets>
    <sheet name="Лист1 (2)" sheetId="2" r:id="rId1"/>
  </sheets>
  <calcPr calcId="152511"/>
</workbook>
</file>

<file path=xl/calcChain.xml><?xml version="1.0" encoding="utf-8"?>
<calcChain xmlns="http://schemas.openxmlformats.org/spreadsheetml/2006/main">
  <c r="X13" i="2" l="1"/>
  <c r="X14" i="2" l="1"/>
  <c r="W13" i="2"/>
  <c r="V13" i="2"/>
  <c r="U13" i="2"/>
  <c r="T13" i="2"/>
  <c r="S13" i="2"/>
  <c r="L13" i="2"/>
  <c r="K13" i="2"/>
  <c r="N13" i="2" s="1"/>
  <c r="R13" i="2" s="1"/>
  <c r="M13" i="2" l="1"/>
  <c r="V14" i="2"/>
  <c r="W14" i="2" l="1"/>
  <c r="U14" i="2"/>
  <c r="T14" i="2" l="1"/>
  <c r="S14" i="2"/>
  <c r="R14" i="2"/>
  <c r="Q14" i="2" l="1"/>
</calcChain>
</file>

<file path=xl/sharedStrings.xml><?xml version="1.0" encoding="utf-8"?>
<sst xmlns="http://schemas.openxmlformats.org/spreadsheetml/2006/main" count="40" uniqueCount="35">
  <si>
    <t>(указывается предмет контракта )</t>
  </si>
  <si>
    <t>(указывается полное наименование учреждения)</t>
  </si>
  <si>
    <r>
      <t xml:space="preserve">Используемый метод определения начальной максимальной цены: </t>
    </r>
    <r>
      <rPr>
        <b/>
        <sz val="11"/>
        <color indexed="8"/>
        <rFont val="Times New Roman"/>
        <family val="1"/>
        <charset val="204"/>
      </rPr>
      <t xml:space="preserve">сопоставимых рыночных цен (анализа рынка)
</t>
    </r>
  </si>
  <si>
    <t>Обоснование и расчет начальной максимальной цены</t>
  </si>
  <si>
    <t>№ п/п</t>
  </si>
  <si>
    <t>Наименование товара</t>
  </si>
  <si>
    <t>Единица измерения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</si>
  <si>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</si>
  <si>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</si>
  <si>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</si>
  <si>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</si>
  <si>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</si>
  <si>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</si>
  <si>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</si>
  <si>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</si>
  <si>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Количество к закупке</t>
  </si>
  <si>
    <t>Общая стоимость товаров, работ, услуг (руб)</t>
  </si>
  <si>
    <t>16=11*14</t>
  </si>
  <si>
    <t>Государственное бюджетное дошкольное образовательное учреждение детский сад № 87 Калининского района Санкт - Петербурга.</t>
  </si>
  <si>
    <t>Средняя цена (с учетом  исследования рынка на 2023 год) (руб/мес)</t>
  </si>
  <si>
    <t>Цена (по нормативу)100-р</t>
  </si>
  <si>
    <t xml:space="preserve">Итого </t>
  </si>
  <si>
    <t>Общая стоимость с учетом нормирвания  по  100-р (руб)</t>
  </si>
  <si>
    <t>Доп характеристики   этаж/ост</t>
  </si>
  <si>
    <t>лифт-связь</t>
  </si>
  <si>
    <t>Метеор</t>
  </si>
  <si>
    <t xml:space="preserve"> </t>
  </si>
  <si>
    <t>шт</t>
  </si>
  <si>
    <t>Заведующий ГБДОУ детский сад № 87                                              /И.Г. Аргеландер/</t>
  </si>
  <si>
    <t>Насосное оборудование wilo Stratos MAXO-D 32/0,5-8 PN6/10 (2164647)</t>
  </si>
  <si>
    <t>Общая стоимость товаров с учетом минимальной цены</t>
  </si>
  <si>
    <t>В целях экономии бюджетных средств цена закупки берется из расчета по наименьшей стоимости</t>
  </si>
  <si>
    <t>Поставка образовательного набора «Экологика» М1 ЙоТик 32</t>
  </si>
  <si>
    <t>Образовательный набор «Экологика» М1 ЙоТик 32</t>
  </si>
  <si>
    <t>32.99.53.139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</si>
</sst>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8"/>
      <color rgb="FF00000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9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/>
    <xf numFmtId="0" fontId="7" fillId="0" borderId="0"/>
  </cellStyleXfs>
  <cellXfs count="72">
    <xf numFmtId="0" fontId="0" fillId="0" borderId="0" xfId="0"/>
    <xf numFmtId="0" fontId="2" fillId="0" borderId="5" xfId="0" applyFont="1" applyBorder="1" applyAlignment="1"/>
    <xf numFmtId="0" fontId="2" fillId="0" borderId="6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right"/>
    </xf>
    <xf numFmtId="0" fontId="0" fillId="2" borderId="0" xfId="0" applyFill="1"/>
    <xf numFmtId="0" fontId="2" fillId="2" borderId="0" xfId="0" applyFont="1" applyFill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 shrinkToFit="1"/>
    </xf>
    <xf numFmtId="0" fontId="2" fillId="2" borderId="5" xfId="0" applyFont="1" applyFill="1" applyBorder="1" applyAlignment="1">
      <alignment horizontal="center" vertical="top" wrapText="1"/>
    </xf>
    <xf numFmtId="9" fontId="2" fillId="2" borderId="5" xfId="1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4" fontId="1" fillId="2" borderId="5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 shrinkToFit="1"/>
    </xf>
    <xf numFmtId="2" fontId="3" fillId="2" borderId="7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2" fontId="1" fillId="2" borderId="0" xfId="0" applyNumberFormat="1" applyFont="1" applyFill="1"/>
    <xf numFmtId="2" fontId="3" fillId="2" borderId="0" xfId="0" applyNumberFormat="1" applyFont="1" applyFill="1" applyBorder="1" applyAlignment="1">
      <alignment horizontal="left" vertical="center" wrapText="1"/>
    </xf>
    <xf numFmtId="2" fontId="2" fillId="2" borderId="5" xfId="1" applyNumberFormat="1" applyFont="1" applyFill="1" applyBorder="1" applyAlignment="1">
      <alignment horizontal="center" vertical="center" wrapText="1"/>
    </xf>
    <xf numFmtId="2" fontId="2" fillId="2" borderId="7" xfId="0" applyNumberFormat="1" applyFont="1" applyFill="1" applyBorder="1" applyAlignment="1">
      <alignment horizontal="center" vertical="center" wrapText="1" shrinkToFit="1"/>
    </xf>
    <xf numFmtId="2" fontId="1" fillId="2" borderId="5" xfId="0" applyNumberFormat="1" applyFont="1" applyFill="1" applyBorder="1" applyAlignment="1">
      <alignment horizontal="center" vertical="center"/>
    </xf>
    <xf numFmtId="2" fontId="0" fillId="2" borderId="0" xfId="0" applyNumberFormat="1" applyFill="1"/>
    <xf numFmtId="2" fontId="3" fillId="2" borderId="0" xfId="0" applyNumberFormat="1" applyFont="1" applyFill="1" applyAlignment="1">
      <alignment horizontal="center" vertical="center"/>
    </xf>
    <xf numFmtId="4" fontId="0" fillId="0" borderId="0" xfId="0" applyNumberFormat="1"/>
    <xf numFmtId="0" fontId="3" fillId="2" borderId="0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49" fontId="10" fillId="2" borderId="5" xfId="1" applyNumberFormat="1" applyFont="1" applyFill="1" applyBorder="1" applyAlignment="1">
      <alignment horizontal="center" vertical="center"/>
    </xf>
    <xf numFmtId="3" fontId="9" fillId="2" borderId="5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 wrapText="1" shrinkToFit="1"/>
    </xf>
    <xf numFmtId="2" fontId="0" fillId="2" borderId="0" xfId="0" applyNumberFormat="1" applyFill="1" applyAlignment="1">
      <alignment horizontal="center"/>
    </xf>
    <xf numFmtId="0" fontId="9" fillId="0" borderId="7" xfId="0" applyFont="1" applyBorder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9" fillId="0" borderId="7" xfId="0" applyNumberFormat="1" applyFont="1" applyFill="1" applyBorder="1" applyAlignment="1" applyProtection="1">
      <alignment horizontal="left" vertical="center" wrapText="1"/>
    </xf>
    <xf numFmtId="2" fontId="3" fillId="2" borderId="7" xfId="0" applyNumberFormat="1" applyFont="1" applyFill="1" applyBorder="1" applyAlignment="1">
      <alignment horizontal="center" vertical="center" wrapText="1" shrinkToFit="1"/>
    </xf>
    <xf numFmtId="164" fontId="3" fillId="2" borderId="7" xfId="0" applyNumberFormat="1" applyFont="1" applyFill="1" applyBorder="1" applyAlignment="1" applyProtection="1">
      <alignment horizontal="center" vertical="center"/>
    </xf>
    <xf numFmtId="164" fontId="3" fillId="2" borderId="7" xfId="0" applyNumberFormat="1" applyFont="1" applyFill="1" applyBorder="1" applyAlignment="1">
      <alignment horizontal="center" vertical="center"/>
    </xf>
    <xf numFmtId="9" fontId="3" fillId="2" borderId="7" xfId="1" applyFont="1" applyFill="1" applyBorder="1" applyAlignment="1">
      <alignment horizontal="center" vertical="center"/>
    </xf>
    <xf numFmtId="2" fontId="3" fillId="2" borderId="7" xfId="1" applyNumberFormat="1" applyFont="1" applyFill="1" applyBorder="1" applyAlignment="1">
      <alignment horizontal="center" vertical="center"/>
    </xf>
    <xf numFmtId="0" fontId="0" fillId="0" borderId="5" xfId="0" applyBorder="1"/>
    <xf numFmtId="0" fontId="2" fillId="2" borderId="5" xfId="0" applyFont="1" applyFill="1" applyBorder="1" applyAlignment="1">
      <alignment horizontal="right" vertical="center"/>
    </xf>
    <xf numFmtId="0" fontId="1" fillId="0" borderId="0" xfId="0" applyFont="1"/>
    <xf numFmtId="0" fontId="11" fillId="0" borderId="0" xfId="0" applyFont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 shrinkToFit="1"/>
    </xf>
    <xf numFmtId="0" fontId="0" fillId="2" borderId="5" xfId="0" applyFill="1" applyBorder="1"/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left" vertical="center" wrapText="1"/>
    </xf>
  </cellXfs>
  <cellStyles count="5">
    <cellStyle name="Обычный" xfId="0" builtinId="0"/>
    <cellStyle name="Обычный 10 2 2 2 2 2 2 2 5" xfId="4"/>
    <cellStyle name="Обычный 2" xfId="2"/>
    <cellStyle name="Обычный 3" xfId="3"/>
    <cellStyle name="Процент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114300</xdr:colOff>
      <xdr:row>10</xdr:row>
      <xdr:rowOff>1084807</xdr:rowOff>
    </xdr:from>
    <xdr:to>
      <xdr:col>12</xdr:col>
      <xdr:colOff>723899</xdr:colOff>
      <xdr:row>10</xdr:row>
      <xdr:rowOff>1266824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81325" y="3389857"/>
          <a:ext cx="609599" cy="182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1019176</xdr:colOff>
      <xdr:row>10</xdr:row>
      <xdr:rowOff>1009652</xdr:rowOff>
    </xdr:from>
    <xdr:to>
      <xdr:col>11</xdr:col>
      <xdr:colOff>902758</xdr:colOff>
      <xdr:row>10</xdr:row>
      <xdr:rowOff>1265603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3314702"/>
          <a:ext cx="912283" cy="255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"/>
  <sheetViews>
    <sheetView tabSelected="1" zoomScale="90" zoomScaleNormal="90" workbookViewId="0">
      <selection activeCell="N23" sqref="N23"/>
    </sheetView>
  </sheetViews>
  <sheetFormatPr defaultRowHeight="15" x14ac:dyDescent="0.25"/>
  <cols>
    <col min="1" max="1" width="5.28515625" customWidth="1"/>
    <col min="2" max="2" width="21.42578125" hidden="1" customWidth="1"/>
    <col min="3" max="3" width="27.28515625" customWidth="1"/>
    <col min="4" max="4" width="9.5703125" hidden="1" customWidth="1"/>
    <col min="5" max="5" width="9.42578125" customWidth="1"/>
    <col min="6" max="6" width="15.42578125" customWidth="1"/>
    <col min="7" max="7" width="15.42578125" style="10" customWidth="1"/>
    <col min="8" max="8" width="16" customWidth="1"/>
    <col min="9" max="9" width="11.5703125" hidden="1" customWidth="1"/>
    <col min="10" max="10" width="13" hidden="1" customWidth="1"/>
    <col min="11" max="11" width="15.42578125" customWidth="1"/>
    <col min="12" max="12" width="15.85546875" customWidth="1"/>
    <col min="13" max="14" width="12.28515625" customWidth="1"/>
    <col min="15" max="15" width="12.28515625" style="35" hidden="1" customWidth="1"/>
    <col min="16" max="16" width="9.7109375" customWidth="1"/>
    <col min="17" max="17" width="15" hidden="1" customWidth="1"/>
    <col min="18" max="18" width="12.85546875" bestFit="1" customWidth="1"/>
    <col min="19" max="19" width="15.85546875" hidden="1" customWidth="1"/>
    <col min="20" max="20" width="11.7109375" hidden="1" customWidth="1"/>
    <col min="21" max="21" width="10.5703125" hidden="1" customWidth="1"/>
    <col min="22" max="22" width="14.5703125" hidden="1" customWidth="1"/>
    <col min="23" max="23" width="13.85546875" hidden="1" customWidth="1"/>
    <col min="24" max="24" width="14.85546875" customWidth="1"/>
    <col min="25" max="25" width="20.85546875" customWidth="1"/>
  </cols>
  <sheetData>
    <row r="1" spans="1:25" s="10" customFormat="1" x14ac:dyDescent="0.25">
      <c r="A1" s="6"/>
      <c r="B1" s="6"/>
      <c r="C1" s="7"/>
      <c r="D1" s="8"/>
      <c r="E1" s="6"/>
      <c r="F1" s="6"/>
      <c r="G1" s="6"/>
      <c r="H1" s="6"/>
      <c r="I1" s="6"/>
      <c r="J1" s="6"/>
      <c r="K1" s="6"/>
      <c r="L1" s="6"/>
      <c r="M1" s="6"/>
      <c r="N1" s="6"/>
      <c r="O1" s="30"/>
      <c r="P1" s="6"/>
      <c r="Q1" s="6"/>
      <c r="R1" s="9"/>
    </row>
    <row r="2" spans="1:25" s="10" customFormat="1" x14ac:dyDescent="0.25">
      <c r="A2" s="67" t="s">
        <v>26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</row>
    <row r="3" spans="1:25" s="10" customFormat="1" x14ac:dyDescent="0.25">
      <c r="A3" s="68" t="s">
        <v>32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</row>
    <row r="4" spans="1:25" s="10" customFormat="1" x14ac:dyDescent="0.25">
      <c r="A4" s="69" t="s">
        <v>0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</row>
    <row r="5" spans="1:25" s="10" customFormat="1" x14ac:dyDescent="0.25">
      <c r="A5" s="6"/>
      <c r="B5" s="6"/>
      <c r="C5" s="7"/>
      <c r="D5" s="11"/>
      <c r="E5" s="28"/>
      <c r="F5" s="6"/>
      <c r="G5" s="6"/>
      <c r="H5" s="6"/>
      <c r="I5" s="6"/>
      <c r="J5" s="6"/>
      <c r="K5" s="6"/>
      <c r="L5" s="6"/>
      <c r="M5" s="6"/>
      <c r="N5" s="6"/>
      <c r="O5" s="30"/>
      <c r="P5" s="6"/>
      <c r="Q5" s="6"/>
      <c r="R5" s="6"/>
    </row>
    <row r="6" spans="1:25" s="10" customFormat="1" x14ac:dyDescent="0.25">
      <c r="A6" s="68" t="s">
        <v>18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</row>
    <row r="7" spans="1:25" s="10" customFormat="1" x14ac:dyDescent="0.25">
      <c r="A7" s="70" t="s">
        <v>1</v>
      </c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</row>
    <row r="8" spans="1:25" s="10" customFormat="1" ht="30.75" customHeight="1" x14ac:dyDescent="0.25">
      <c r="A8" s="71" t="s">
        <v>2</v>
      </c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</row>
    <row r="9" spans="1:25" s="10" customFormat="1" ht="30.75" hidden="1" customHeight="1" x14ac:dyDescent="0.25">
      <c r="A9" s="27"/>
      <c r="B9" s="38"/>
      <c r="C9" s="27"/>
      <c r="D9" s="27"/>
      <c r="E9" s="27"/>
      <c r="F9" s="44" t="s">
        <v>24</v>
      </c>
      <c r="G9" s="45" t="s">
        <v>25</v>
      </c>
      <c r="H9" s="41"/>
      <c r="I9" s="27"/>
      <c r="J9" s="27"/>
      <c r="K9" s="27"/>
      <c r="L9" s="27"/>
      <c r="M9" s="27"/>
      <c r="N9" s="27"/>
      <c r="O9" s="31"/>
      <c r="P9" s="27"/>
      <c r="Q9" s="27"/>
      <c r="R9" s="27"/>
    </row>
    <row r="10" spans="1:25" x14ac:dyDescent="0.25">
      <c r="A10" s="65" t="s">
        <v>3</v>
      </c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1">
        <v>1</v>
      </c>
      <c r="R10" s="2"/>
    </row>
    <row r="11" spans="1:25" s="10" customFormat="1" ht="114" x14ac:dyDescent="0.25">
      <c r="A11" s="12" t="s">
        <v>4</v>
      </c>
      <c r="B11" s="13"/>
      <c r="C11" s="13" t="s">
        <v>5</v>
      </c>
      <c r="D11" s="13" t="s">
        <v>23</v>
      </c>
      <c r="E11" s="13" t="s">
        <v>6</v>
      </c>
      <c r="F11" s="13" t="s">
        <v>7</v>
      </c>
      <c r="G11" s="13" t="s">
        <v>8</v>
      </c>
      <c r="H11" s="13" t="s">
        <v>9</v>
      </c>
      <c r="I11" s="13" t="s">
        <v>10</v>
      </c>
      <c r="J11" s="13" t="s">
        <v>11</v>
      </c>
      <c r="K11" s="13" t="s">
        <v>12</v>
      </c>
      <c r="L11" s="14" t="s">
        <v>13</v>
      </c>
      <c r="M11" s="15" t="s">
        <v>14</v>
      </c>
      <c r="N11" s="13" t="s">
        <v>19</v>
      </c>
      <c r="O11" s="32" t="s">
        <v>20</v>
      </c>
      <c r="P11" s="13" t="s">
        <v>15</v>
      </c>
      <c r="Q11" s="13" t="s">
        <v>22</v>
      </c>
      <c r="R11" s="13" t="s">
        <v>16</v>
      </c>
      <c r="S11" s="13" t="s">
        <v>16</v>
      </c>
      <c r="T11" s="13" t="s">
        <v>16</v>
      </c>
      <c r="U11" s="13" t="s">
        <v>16</v>
      </c>
      <c r="V11" s="13" t="s">
        <v>16</v>
      </c>
      <c r="W11" s="61" t="s">
        <v>16</v>
      </c>
      <c r="X11" s="13" t="s">
        <v>30</v>
      </c>
    </row>
    <row r="12" spans="1:25" s="10" customFormat="1" x14ac:dyDescent="0.25">
      <c r="A12" s="16">
        <v>1</v>
      </c>
      <c r="B12" s="16"/>
      <c r="C12" s="13">
        <v>2</v>
      </c>
      <c r="D12" s="16">
        <v>3</v>
      </c>
      <c r="E12" s="22">
        <v>4</v>
      </c>
      <c r="F12" s="21">
        <v>5</v>
      </c>
      <c r="G12" s="22">
        <v>6</v>
      </c>
      <c r="H12" s="21">
        <v>7</v>
      </c>
      <c r="I12" s="22">
        <v>8</v>
      </c>
      <c r="J12" s="21">
        <v>9</v>
      </c>
      <c r="K12" s="22">
        <v>10</v>
      </c>
      <c r="L12" s="21">
        <v>11</v>
      </c>
      <c r="M12" s="22">
        <v>12</v>
      </c>
      <c r="N12" s="22"/>
      <c r="O12" s="33"/>
      <c r="P12" s="21">
        <v>13</v>
      </c>
      <c r="Q12" s="22">
        <v>14</v>
      </c>
      <c r="R12" s="21" t="s">
        <v>17</v>
      </c>
      <c r="X12" s="62"/>
    </row>
    <row r="13" spans="1:25" s="10" customFormat="1" ht="51" customHeight="1" x14ac:dyDescent="0.25">
      <c r="A13" s="21">
        <v>1</v>
      </c>
      <c r="B13" s="49" t="s">
        <v>29</v>
      </c>
      <c r="C13" s="49" t="s">
        <v>33</v>
      </c>
      <c r="D13" s="51">
        <v>305997</v>
      </c>
      <c r="E13" s="22" t="s">
        <v>27</v>
      </c>
      <c r="F13" s="52">
        <v>43150</v>
      </c>
      <c r="G13" s="52">
        <v>41050</v>
      </c>
      <c r="H13" s="23">
        <v>45300</v>
      </c>
      <c r="I13" s="52"/>
      <c r="J13" s="23"/>
      <c r="K13" s="53">
        <f>(F13+G13+H13)/3</f>
        <v>43166.666666666664</v>
      </c>
      <c r="L13" s="54">
        <f t="shared" ref="L13" si="0">STDEV(F13:J13)</f>
        <v>2125.049019042463</v>
      </c>
      <c r="M13" s="55">
        <f t="shared" ref="M13" si="1">L13/K13</f>
        <v>4.9228934804072505E-2</v>
      </c>
      <c r="N13" s="56">
        <f>K13</f>
        <v>43166.666666666664</v>
      </c>
      <c r="O13" s="42"/>
      <c r="P13" s="43">
        <v>1</v>
      </c>
      <c r="Q13" s="20"/>
      <c r="R13" s="20">
        <f t="shared" ref="R13" si="2">ROUND((N13*P13),2)</f>
        <v>43166.67</v>
      </c>
      <c r="S13" s="40">
        <f>F13*P13</f>
        <v>43150</v>
      </c>
      <c r="T13" s="35">
        <f>G13*P13</f>
        <v>41050</v>
      </c>
      <c r="U13" s="35" t="e">
        <f>F13*#REF!</f>
        <v>#REF!</v>
      </c>
      <c r="V13" s="48">
        <f>H13*P13</f>
        <v>45300</v>
      </c>
      <c r="W13" s="35" t="e">
        <f>H13*#REF!</f>
        <v>#REF!</v>
      </c>
      <c r="X13" s="20">
        <f>G13</f>
        <v>41050</v>
      </c>
      <c r="Y13" s="10" t="s">
        <v>34</v>
      </c>
    </row>
    <row r="14" spans="1:25" s="10" customFormat="1" ht="20.25" customHeight="1" x14ac:dyDescent="0.25">
      <c r="A14" s="18"/>
      <c r="B14" s="18"/>
      <c r="C14" s="57"/>
      <c r="D14" s="58" t="s">
        <v>21</v>
      </c>
      <c r="E14" s="19"/>
      <c r="F14" s="17"/>
      <c r="G14" s="19"/>
      <c r="H14" s="57"/>
      <c r="I14" s="19"/>
      <c r="J14" s="19"/>
      <c r="K14" s="19"/>
      <c r="L14" s="19"/>
      <c r="M14" s="19"/>
      <c r="N14" s="19"/>
      <c r="O14" s="34"/>
      <c r="P14" s="19"/>
      <c r="Q14" s="20" t="e">
        <f>SUM(#REF!)</f>
        <v>#REF!</v>
      </c>
      <c r="R14" s="20">
        <f t="shared" ref="R14:X14" si="3">SUM(R13:R13)</f>
        <v>43166.67</v>
      </c>
      <c r="S14" s="20">
        <f t="shared" si="3"/>
        <v>43150</v>
      </c>
      <c r="T14" s="20">
        <f t="shared" si="3"/>
        <v>41050</v>
      </c>
      <c r="U14" s="20" t="e">
        <f t="shared" si="3"/>
        <v>#REF!</v>
      </c>
      <c r="V14" s="20">
        <f t="shared" si="3"/>
        <v>45300</v>
      </c>
      <c r="W14" s="20" t="e">
        <f t="shared" si="3"/>
        <v>#REF!</v>
      </c>
      <c r="X14" s="20">
        <f t="shared" si="3"/>
        <v>41050</v>
      </c>
    </row>
    <row r="15" spans="1:25" x14ac:dyDescent="0.25">
      <c r="Q15" s="37"/>
      <c r="S15" s="39"/>
    </row>
    <row r="16" spans="1:25" x14ac:dyDescent="0.25">
      <c r="C16" s="63" t="s">
        <v>31</v>
      </c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</row>
    <row r="17" spans="1:19" ht="26.1" customHeight="1" x14ac:dyDescent="0.25">
      <c r="A17" s="25"/>
      <c r="B17" s="25"/>
      <c r="C17" s="59" t="s">
        <v>28</v>
      </c>
      <c r="D17" s="60"/>
      <c r="E17" s="25"/>
      <c r="F17" s="29"/>
      <c r="G17" s="25"/>
      <c r="H17" s="5"/>
      <c r="I17" s="5"/>
      <c r="J17" s="5"/>
      <c r="K17" s="5"/>
      <c r="L17" s="5"/>
      <c r="M17" s="3"/>
      <c r="N17" s="50"/>
      <c r="O17" s="36"/>
      <c r="P17" s="50"/>
      <c r="Q17" s="50"/>
      <c r="R17" s="50"/>
      <c r="S17" s="10"/>
    </row>
    <row r="18" spans="1:19" ht="26.1" customHeight="1" x14ac:dyDescent="0.25">
      <c r="A18" s="3"/>
      <c r="B18" s="3"/>
      <c r="D18" s="4"/>
      <c r="E18" s="3"/>
      <c r="F18" s="5"/>
      <c r="G18" s="46"/>
      <c r="H18" s="24"/>
      <c r="I18" s="26"/>
      <c r="J18" s="26"/>
      <c r="K18" s="26"/>
      <c r="L18" s="26"/>
      <c r="M18" s="3"/>
      <c r="N18" s="3"/>
      <c r="O18" s="36"/>
      <c r="P18" s="3"/>
      <c r="Q18" s="3"/>
      <c r="R18" s="3"/>
      <c r="S18" s="39"/>
    </row>
    <row r="19" spans="1:19" x14ac:dyDescent="0.25">
      <c r="F19" s="24"/>
      <c r="G19" s="47"/>
      <c r="S19" s="39"/>
    </row>
  </sheetData>
  <mergeCells count="8">
    <mergeCell ref="C16:X16"/>
    <mergeCell ref="A10:P10"/>
    <mergeCell ref="A2:R2"/>
    <mergeCell ref="A3:R3"/>
    <mergeCell ref="A4:R4"/>
    <mergeCell ref="A6:R6"/>
    <mergeCell ref="A7:R7"/>
    <mergeCell ref="A8:R8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Колесникова Екатерина Владимировна</cp:lastModifiedBy>
  <cp:lastPrinted>2026-02-19T09:33:13Z</cp:lastPrinted>
  <dcterms:created xsi:type="dcterms:W3CDTF">2019-02-19T14:21:41Z</dcterms:created>
  <dcterms:modified xsi:type="dcterms:W3CDTF">2026-04-10T07:32:13Z</dcterms:modified>
</cp:coreProperties>
</file>