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32760" yWindow="32760" windowWidth="23256" windowHeight="12492"/>
  </bookViews>
  <sheets>
    <sheet name="нмцк" sheetId="14" r:id="rId1"/>
  </sheets>
  <definedNames>
    <definedName name="_xlnm._FilterDatabase" localSheetId="0" hidden="1">нмцк!$A$7:$K$7</definedName>
    <definedName name="Print_Area" localSheetId="0">нмцк!$A$1:$O$17</definedName>
  </definedNames>
  <calcPr calcId="125725" fullPrecision="0" calcOnSave="0" concurrentCalc="0"/>
</workbook>
</file>

<file path=xl/calcChain.xml><?xml version="1.0" encoding="utf-8"?>
<calcChain xmlns="http://schemas.openxmlformats.org/spreadsheetml/2006/main">
  <c r="N9" i="14"/>
  <c r="O9"/>
  <c r="N8"/>
  <c r="O8"/>
  <c r="I9"/>
  <c r="L9"/>
  <c r="M9"/>
  <c r="J9"/>
  <c r="K9"/>
  <c r="I8"/>
  <c r="L8"/>
  <c r="M8"/>
  <c r="J8"/>
  <c r="K8"/>
  <c r="O10"/>
  <c r="M10"/>
</calcChain>
</file>

<file path=xl/sharedStrings.xml><?xml version="1.0" encoding="utf-8"?>
<sst xmlns="http://schemas.openxmlformats.org/spreadsheetml/2006/main" count="29" uniqueCount="27">
  <si>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</si>
  <si>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</si>
  <si>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№ п/п</t>
  </si>
  <si>
    <t>Наименование товара</t>
  </si>
  <si>
    <t>КТРУ / ОКПД 2</t>
  </si>
  <si>
    <t>Цена без НДС, руб.</t>
  </si>
  <si>
    <t>кол-во</t>
  </si>
  <si>
    <t>ед.изм.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</si>
  <si>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</si>
  <si>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</si>
  <si>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</si>
  <si>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единицы, рассчитанная по п. 9 приказа № 450н,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</si>
  <si>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</si>
  <si>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</si>
  <si>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</si>
  <si>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</si>
  <si>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</si>
  <si>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Исп. Жданова И.А.</t>
  </si>
  <si>
    <t>Начальник отдела конъюнктуры контрактной службы                                                В.В. Магнев</t>
  </si>
  <si>
    <t>шт.</t>
  </si>
  <si>
    <t>КП № 1 от 07.05.2026 № б/н (вх. № 01572 k/26 от 07.05.2026)</t>
  </si>
  <si>
    <t>КП № 2 от 07.05.2026 № 171 (вх. № 01573 k/26 от 07.05.2026)</t>
  </si>
  <si>
    <t>Пластина для локтевого отростка</t>
  </si>
  <si>
    <t>Пластина малая прямая блокируемая</t>
  </si>
  <si>
    <t>32.50.22.129</t>
  </si>
  <si>
    <t>КП № 3 от 07.05.2026 № 159 (вх. № 01574 k/26 от 07.05.2026)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</si>
  <si>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11 таблицы расчета).</t>
  </si>
</sst>
</file>

<file path=xl/styles.xml><?xml version="1.0" encoding="utf-8"?>
<styleSheet xmlns="http://schemas.openxmlformats.org/spreadsheetml/2006/main">
  <numFmts count="1">
    <numFmt numFmtId="180" formatCode="0.0%"/>
  </numFmts>
  <fonts count="18">
    <font>
      <sz val="11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Alignment="0"/>
  </cellStyleXfs>
  <cellXfs count="43">
    <xf numFmtId="0" fontId="0" fillId="0" borderId="0" xfId="0"/>
    <xf numFmtId="1" fontId="0" fillId="0" borderId="0" xfId="0" applyNumberFormat="1"/>
    <xf numFmtId="0" fontId="0" fillId="0" borderId="0" xfId="0" applyAlignment="1">
      <alignment wrapText="1"/>
    </xf>
    <xf numFmtId="0" fontId="4" fillId="0" borderId="0" xfId="0" applyFont="1"/>
    <xf numFmtId="180" fontId="0" fillId="0" borderId="0" xfId="0" applyNumberFormat="1"/>
    <xf numFmtId="1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/>
    </xf>
    <xf numFmtId="1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/>
    <xf numFmtId="1" fontId="9" fillId="0" borderId="0" xfId="0" applyNumberFormat="1" applyFont="1"/>
    <xf numFmtId="4" fontId="5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 wrapText="1"/>
    </xf>
    <xf numFmtId="4" fontId="8" fillId="0" borderId="1" xfId="0" applyNumberFormat="1" applyFont="1" applyFill="1" applyBorder="1" applyAlignment="1">
      <alignment horizontal="center" wrapText="1"/>
    </xf>
    <xf numFmtId="10" fontId="8" fillId="0" borderId="1" xfId="0" applyNumberFormat="1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4" fontId="8" fillId="0" borderId="1" xfId="0" applyNumberFormat="1" applyFont="1" applyFill="1" applyBorder="1" applyAlignment="1">
      <alignment horizontal="center"/>
    </xf>
    <xf numFmtId="4" fontId="7" fillId="0" borderId="1" xfId="0" applyNumberFormat="1" applyFont="1" applyFill="1" applyBorder="1"/>
    <xf numFmtId="4" fontId="7" fillId="0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wrapText="1"/>
    </xf>
    <xf numFmtId="4" fontId="8" fillId="2" borderId="1" xfId="0" applyNumberFormat="1" applyFont="1" applyFill="1" applyBorder="1" applyAlignment="1">
      <alignment horizont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1" fontId="14" fillId="0" borderId="2" xfId="0" applyNumberFormat="1" applyFont="1" applyBorder="1" applyAlignment="1">
      <alignment horizontal="center" vertical="center" wrapText="1"/>
    </xf>
    <xf numFmtId="1" fontId="15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80" fontId="7" fillId="0" borderId="1" xfId="0" applyNumberFormat="1" applyFont="1" applyFill="1" applyBorder="1" applyAlignment="1">
      <alignment horizontal="center" vertical="top" wrapText="1"/>
    </xf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O17"/>
  <sheetViews>
    <sheetView tabSelected="1" zoomScale="85" zoomScaleNormal="85" zoomScaleSheetLayoutView="130" workbookViewId="0">
      <selection activeCell="K5" sqref="K5:K6"/>
    </sheetView>
  </sheetViews>
  <sheetFormatPr defaultColWidth="9.109375" defaultRowHeight="14.4"/>
  <cols>
    <col min="1" max="1" width="3" style="1" customWidth="1"/>
    <col min="2" max="2" width="22.88671875" style="2" customWidth="1"/>
    <col min="3" max="3" width="11" style="2" customWidth="1"/>
    <col min="4" max="4" width="9.33203125" customWidth="1"/>
    <col min="5" max="5" width="8.6640625" customWidth="1"/>
    <col min="6" max="6" width="8.88671875" style="3" customWidth="1"/>
    <col min="7" max="7" width="5" customWidth="1"/>
    <col min="8" max="8" width="7.44140625" customWidth="1"/>
    <col min="9" max="9" width="8.5546875" customWidth="1"/>
    <col min="10" max="10" width="7" customWidth="1"/>
    <col min="11" max="11" width="8.33203125" style="4" customWidth="1"/>
    <col min="12" max="12" width="10.6640625" customWidth="1"/>
    <col min="13" max="13" width="11.5546875" bestFit="1" customWidth="1"/>
    <col min="14" max="14" width="12.5546875" customWidth="1"/>
    <col min="15" max="15" width="13" bestFit="1" customWidth="1"/>
    <col min="16" max="16" width="10.5546875" bestFit="1" customWidth="1"/>
    <col min="17" max="17" width="12.88671875" bestFit="1" customWidth="1"/>
  </cols>
  <sheetData>
    <row r="1" spans="1:15">
      <c r="A1" s="25" t="s">
        <v>0</v>
      </c>
      <c r="B1" s="25"/>
      <c r="C1" s="25"/>
      <c r="D1" s="25"/>
      <c r="E1" s="25"/>
      <c r="F1" s="26"/>
      <c r="G1" s="25"/>
      <c r="H1" s="25"/>
      <c r="I1" s="25"/>
      <c r="J1" s="25"/>
      <c r="K1" s="25"/>
      <c r="L1" s="25"/>
      <c r="M1" s="25"/>
      <c r="N1" s="25"/>
      <c r="O1" s="25"/>
    </row>
    <row r="2" spans="1:15" ht="30" customHeight="1">
      <c r="A2" s="27" t="s">
        <v>1</v>
      </c>
      <c r="B2" s="27"/>
      <c r="C2" s="27"/>
      <c r="D2" s="27"/>
      <c r="E2" s="27"/>
      <c r="F2" s="28"/>
      <c r="G2" s="27"/>
      <c r="H2" s="27"/>
      <c r="I2" s="27"/>
      <c r="J2" s="27"/>
      <c r="K2" s="27"/>
      <c r="L2" s="27"/>
      <c r="M2" s="27"/>
      <c r="N2" s="27"/>
      <c r="O2" s="27"/>
    </row>
    <row r="3" spans="1:15" ht="50.25" customHeight="1">
      <c r="A3" s="41" t="s">
        <v>26</v>
      </c>
      <c r="B3" s="41"/>
      <c r="C3" s="41"/>
      <c r="D3" s="41"/>
      <c r="E3" s="41"/>
      <c r="F3" s="42"/>
      <c r="G3" s="41"/>
      <c r="H3" s="41"/>
      <c r="I3" s="41"/>
      <c r="J3" s="41"/>
      <c r="K3" s="41"/>
      <c r="L3" s="41"/>
      <c r="M3" s="41"/>
      <c r="N3" s="41"/>
      <c r="O3" s="41"/>
    </row>
    <row r="4" spans="1:15">
      <c r="A4" s="5"/>
      <c r="B4" s="6"/>
      <c r="C4" s="6"/>
      <c r="D4" s="6"/>
      <c r="E4" s="6"/>
      <c r="F4" s="7"/>
      <c r="G4" s="6"/>
      <c r="H4" s="6"/>
      <c r="I4" s="14"/>
      <c r="J4" s="6"/>
      <c r="K4" s="15"/>
    </row>
    <row r="5" spans="1:15">
      <c r="A5" s="34" t="s">
        <v>2</v>
      </c>
      <c r="B5" s="35" t="s">
        <v>3</v>
      </c>
      <c r="C5" s="35" t="s">
        <v>4</v>
      </c>
      <c r="D5" s="29" t="s">
        <v>5</v>
      </c>
      <c r="E5" s="29"/>
      <c r="F5" s="30"/>
      <c r="G5" s="37" t="s">
        <v>6</v>
      </c>
      <c r="H5" s="38" t="s">
        <v>7</v>
      </c>
      <c r="I5" s="39" t="s">
        <v>8</v>
      </c>
      <c r="J5" s="29" t="s">
        <v>9</v>
      </c>
      <c r="K5" s="40" t="s">
        <v>10</v>
      </c>
      <c r="L5" s="31" t="s">
        <v>11</v>
      </c>
      <c r="M5" s="31" t="s">
        <v>12</v>
      </c>
      <c r="N5" s="31" t="s">
        <v>13</v>
      </c>
      <c r="O5" s="31" t="s">
        <v>14</v>
      </c>
    </row>
    <row r="6" spans="1:15" ht="61.2">
      <c r="A6" s="34"/>
      <c r="B6" s="36"/>
      <c r="C6" s="36"/>
      <c r="D6" s="22" t="s">
        <v>20</v>
      </c>
      <c r="E6" s="22" t="s">
        <v>21</v>
      </c>
      <c r="F6" s="22" t="s">
        <v>25</v>
      </c>
      <c r="G6" s="37"/>
      <c r="H6" s="37"/>
      <c r="I6" s="39"/>
      <c r="J6" s="29"/>
      <c r="K6" s="40"/>
      <c r="L6" s="31"/>
      <c r="M6" s="31"/>
      <c r="N6" s="31"/>
      <c r="O6" s="31"/>
    </row>
    <row r="7" spans="1:15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  <c r="L7" s="8">
        <v>12</v>
      </c>
      <c r="M7" s="8">
        <v>13</v>
      </c>
      <c r="N7" s="8">
        <v>14</v>
      </c>
      <c r="O7" s="8">
        <v>15</v>
      </c>
    </row>
    <row r="8" spans="1:15">
      <c r="A8" s="9">
        <v>1</v>
      </c>
      <c r="B8" s="18" t="s">
        <v>22</v>
      </c>
      <c r="C8" s="18" t="s">
        <v>24</v>
      </c>
      <c r="D8" s="23">
        <v>8774</v>
      </c>
      <c r="E8" s="24">
        <v>9500</v>
      </c>
      <c r="F8" s="24">
        <v>10000</v>
      </c>
      <c r="G8" s="18">
        <v>3</v>
      </c>
      <c r="H8" s="18" t="s">
        <v>19</v>
      </c>
      <c r="I8" s="16">
        <f>(D8+E8+F8)*1/3</f>
        <v>9424.67</v>
      </c>
      <c r="J8" s="16">
        <f>STDEV(D8:F8)</f>
        <v>616.46</v>
      </c>
      <c r="K8" s="17">
        <f>J8/I8</f>
        <v>6.54E-2</v>
      </c>
      <c r="L8" s="19">
        <f>I8</f>
        <v>9424.67</v>
      </c>
      <c r="M8" s="19">
        <f>L8*G8</f>
        <v>28274.01</v>
      </c>
      <c r="N8" s="19">
        <f>D8</f>
        <v>8774</v>
      </c>
      <c r="O8" s="21">
        <f>N8*G8</f>
        <v>26322</v>
      </c>
    </row>
    <row r="9" spans="1:15" ht="21.6">
      <c r="A9" s="9">
        <v>2</v>
      </c>
      <c r="B9" s="18" t="s">
        <v>23</v>
      </c>
      <c r="C9" s="18" t="s">
        <v>24</v>
      </c>
      <c r="D9" s="23">
        <v>6072</v>
      </c>
      <c r="E9" s="24">
        <v>6500</v>
      </c>
      <c r="F9" s="24">
        <v>8000</v>
      </c>
      <c r="G9" s="18">
        <v>4</v>
      </c>
      <c r="H9" s="18" t="s">
        <v>19</v>
      </c>
      <c r="I9" s="16">
        <f>(D9+E9+F9)*1/3</f>
        <v>6857.33</v>
      </c>
      <c r="J9" s="16">
        <f>STDEV(D9:F9)</f>
        <v>1012.45</v>
      </c>
      <c r="K9" s="17">
        <f>J9/I9</f>
        <v>0.14760000000000001</v>
      </c>
      <c r="L9" s="19">
        <f>I9</f>
        <v>6857.33</v>
      </c>
      <c r="M9" s="19">
        <f>L9*G9</f>
        <v>27429.32</v>
      </c>
      <c r="N9" s="19">
        <f>D9</f>
        <v>6072</v>
      </c>
      <c r="O9" s="21">
        <f>N9*G9</f>
        <v>24288</v>
      </c>
    </row>
    <row r="10" spans="1:15">
      <c r="A10" s="31" t="s">
        <v>15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19">
        <f>SUM(M8:M9)</f>
        <v>55703.33</v>
      </c>
      <c r="N10" s="20"/>
      <c r="O10" s="21">
        <f>SUM(O8:O9)</f>
        <v>50610</v>
      </c>
    </row>
    <row r="11" spans="1:15" ht="69.900000000000006" customHeight="1">
      <c r="A11" s="32" t="s">
        <v>16</v>
      </c>
      <c r="B11" s="32"/>
      <c r="C11" s="32"/>
      <c r="D11" s="32"/>
      <c r="E11" s="32"/>
      <c r="F11" s="33"/>
      <c r="G11" s="32"/>
      <c r="H11" s="32"/>
      <c r="I11" s="32"/>
      <c r="J11" s="32"/>
      <c r="K11" s="32"/>
      <c r="L11" s="32"/>
      <c r="M11" s="32"/>
      <c r="N11" s="32"/>
      <c r="O11" s="32"/>
    </row>
    <row r="12" spans="1:15">
      <c r="A12" s="10" t="s">
        <v>18</v>
      </c>
      <c r="B12" s="11"/>
      <c r="C12" s="11"/>
      <c r="D12" s="12"/>
      <c r="E12" s="12"/>
      <c r="F12" s="12"/>
    </row>
    <row r="17" spans="1:1">
      <c r="A17" s="13" t="s">
        <v>17</v>
      </c>
    </row>
  </sheetData>
  <mergeCells count="18">
    <mergeCell ref="N5:N6"/>
    <mergeCell ref="O5:O6"/>
    <mergeCell ref="G5:G6"/>
    <mergeCell ref="H5:H6"/>
    <mergeCell ref="I5:I6"/>
    <mergeCell ref="J5:J6"/>
    <mergeCell ref="K5:K6"/>
    <mergeCell ref="L5:L6"/>
    <mergeCell ref="A1:O1"/>
    <mergeCell ref="A2:O2"/>
    <mergeCell ref="A3:O3"/>
    <mergeCell ref="D5:F5"/>
    <mergeCell ref="A10:L10"/>
    <mergeCell ref="A11:O11"/>
    <mergeCell ref="A5:A6"/>
    <mergeCell ref="B5:B6"/>
    <mergeCell ref="C5:C6"/>
    <mergeCell ref="M5:M6"/>
  </mergeCells>
  <pageMargins left="0.39370078740157483" right="0.39370078740157483" top="0.59055118110236227" bottom="0.59055118110236227" header="0" footer="0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2026-05-07T12:53:20Z</cp:lastPrinted>
  <dcterms:created xsi:type="dcterms:W3CDTF">2011-08-15T06:57:36Z</dcterms:created>
  <dcterms:modified xsi:type="dcterms:W3CDTF">2026-05-07T13:18:49Z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1049-11.2.0.11537</vt:lpwstr>
  </property>
  <property fmtid="{D5CDD505-2E9C-101B-9397-08002B2CF9AE}" pid="3" name="ICV">
    <vt:lpwstr>59CEA3F9D56E47DAB0A827EFFFDE1241</vt:lpwstr>
  </property>
</Properties>
</file>