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/>
  <bookViews>
    <workbookView xWindow="0" yWindow="0" windowWidth="28800" windowHeight="11835"/>
  </bookViews>
  <sheets>
    <sheet name="9" sheetId="2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10" i="2" l="1"/>
  <c r="M10" i="2" s="1"/>
  <c r="J10" i="2"/>
  <c r="I10" i="2"/>
  <c r="L9" i="2"/>
  <c r="M9" i="2" s="1"/>
  <c r="J9" i="2"/>
  <c r="I9" i="2"/>
  <c r="L8" i="2"/>
  <c r="M8" i="2" s="1"/>
  <c r="J8" i="2"/>
  <c r="I8" i="2"/>
  <c r="L7" i="2"/>
  <c r="M7" i="2" s="1"/>
  <c r="J7" i="2"/>
  <c r="I7" i="2"/>
  <c r="L6" i="2"/>
  <c r="M6" i="2" s="1"/>
  <c r="J6" i="2"/>
  <c r="I6" i="2"/>
  <c r="L11" i="2" l="1"/>
  <c r="K8" i="2"/>
  <c r="K10" i="2"/>
  <c r="K6" i="2"/>
  <c r="K7" i="2"/>
  <c r="K9" i="2"/>
</calcChain>
</file>

<file path=xl/sharedStrings.xml><?xml version="1.0" encoding="utf-8"?>
<sst xmlns="http://schemas.openxmlformats.org/spreadsheetml/2006/main" count="29" uniqueCount="25">
  <si>
    <t>Однородность совокупности значений выявленных цен, используемых в расчете Н(М)ЦК</t>
  </si>
  <si>
    <t>Среднее квадратичное отклонение</t>
  </si>
  <si>
    <t>В результате проведенного расчета Н(М)ЦК составила:</t>
  </si>
  <si>
    <t>рублей.</t>
  </si>
  <si>
    <t>№ п/п</t>
  </si>
  <si>
    <t>Наименование</t>
  </si>
  <si>
    <t>Ед. изм.</t>
  </si>
  <si>
    <t>Кол-во</t>
  </si>
  <si>
    <t>Коммерческие предложения (руб.)</t>
  </si>
  <si>
    <t>Н(М)ЦК, определяемая методом сопоставимых рыночных цен (анализа рынка)</t>
  </si>
  <si>
    <t xml:space="preserve">Средняя арифметическая цена за единицу     &lt;ц&gt; </t>
  </si>
  <si>
    <t>За расчет НМЦ принято минимальное значение показателей</t>
  </si>
  <si>
    <r>
      <t xml:space="preserve">коэффициент вариации цен V (%)           </t>
    </r>
    <r>
      <rPr>
        <i/>
        <sz val="10"/>
        <color indexed="8"/>
        <rFont val="Times New Roman"/>
        <family val="1"/>
        <charset val="204"/>
      </rPr>
      <t xml:space="preserve">        
 (не должен превышать 33%)</t>
    </r>
  </si>
  <si>
    <t xml:space="preserve">Коммерческое предложение  вх. №  1       
</t>
  </si>
  <si>
    <t>Коммерческое предложение  вх.№ 2</t>
  </si>
  <si>
    <t>Коммерческое предложение  вх. № 3</t>
  </si>
  <si>
    <t>Начальная (максимальная) цена договора сформирована с учетом всех расходов исполнителя, связанных с оказанием услуг и всех расходов на перевозку, погрузку и отгрузку, страхование, в том числе уплату налогов, пошлин, сборов и других обязательных платежей, которые необходимо выплатить при исполнении договора, в соответствии с действующим законодательством Российской Федерации.</t>
  </si>
  <si>
    <t xml:space="preserve">Обоснование начальной (максимальной) цены контракта
</t>
  </si>
  <si>
    <t>Цена за единицу   (руб.)</t>
  </si>
  <si>
    <t>Цифровая лаборатория для изучения естественно-научных дисциплин для дошкольников</t>
  </si>
  <si>
    <t>шт</t>
  </si>
  <si>
    <t>Комплект для изучения микромира дошкольниками</t>
  </si>
  <si>
    <t>Конструктор для изучения микромира дошкольниками</t>
  </si>
  <si>
    <t>Мультипликационный станок</t>
  </si>
  <si>
    <t>Конструктор с региональной тематикой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</si>
</sst>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#,##0.00000"/>
    <numFmt numFmtId="165" formatCode="#,##0.000000"/>
    <numFmt numFmtId="166" formatCode="#,##0.000000000"/>
  </numFmts>
  <fonts count="10" x14ac:knownFonts="1">
    <font>
      <sz val="11"/>
      <color theme="1"/>
      <name val="Calibri"/>
      <family val="2"/>
      <scheme val="minor"/>
    </font>
    <font>
      <b/>
      <sz val="12"/>
      <color indexed="8"/>
      <name val="Times New Roman"/>
      <family val="1"/>
      <charset val="204"/>
    </font>
    <font>
      <sz val="10"/>
      <color theme="1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sz val="10"/>
      <color indexed="8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b/>
      <sz val="10"/>
      <name val="Times New Roman"/>
      <family val="1"/>
      <charset val="204"/>
    </font>
    <font>
      <i/>
      <sz val="10"/>
      <color indexed="8"/>
      <name val="Times New Roman"/>
      <family val="1"/>
      <charset val="204"/>
    </font>
    <font>
      <sz val="10"/>
      <name val="Times New Roman"/>
      <family val="1"/>
      <charset val="204"/>
    </font>
    <font>
      <sz val="10"/>
      <name val="Arial Cyr"/>
      <charset val="204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8"/>
      </right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 style="thin">
        <color indexed="64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64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64"/>
      </top>
      <bottom style="thin">
        <color indexed="8"/>
      </bottom>
      <diagonal/>
    </border>
    <border>
      <left/>
      <right style="thin">
        <color indexed="64"/>
      </right>
      <top style="thin">
        <color indexed="64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9" fillId="0" borderId="0"/>
  </cellStyleXfs>
  <cellXfs count="33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/>
    </xf>
    <xf numFmtId="4" fontId="5" fillId="0" borderId="0" xfId="0" applyNumberFormat="1" applyFont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4" fontId="4" fillId="0" borderId="2" xfId="0" applyNumberFormat="1" applyFont="1" applyFill="1" applyBorder="1" applyAlignment="1">
      <alignment horizontal="center" vertical="center"/>
    </xf>
    <xf numFmtId="164" fontId="4" fillId="0" borderId="2" xfId="0" applyNumberFormat="1" applyFont="1" applyFill="1" applyBorder="1" applyAlignment="1">
      <alignment horizontal="center" vertical="center"/>
    </xf>
    <xf numFmtId="165" fontId="4" fillId="0" borderId="2" xfId="0" applyNumberFormat="1" applyFont="1" applyFill="1" applyBorder="1" applyAlignment="1">
      <alignment horizontal="center" vertical="center"/>
    </xf>
    <xf numFmtId="166" fontId="4" fillId="0" borderId="2" xfId="0" applyNumberFormat="1" applyFont="1" applyFill="1" applyBorder="1" applyAlignment="1">
      <alignment horizontal="center" vertical="center"/>
    </xf>
    <xf numFmtId="4" fontId="4" fillId="0" borderId="15" xfId="0" applyNumberFormat="1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 wrapText="1"/>
    </xf>
    <xf numFmtId="0" fontId="4" fillId="0" borderId="15" xfId="0" applyFont="1" applyFill="1" applyBorder="1" applyAlignment="1">
      <alignment horizontal="center" vertical="center"/>
    </xf>
    <xf numFmtId="4" fontId="4" fillId="0" borderId="2" xfId="0" applyNumberFormat="1" applyFont="1" applyFill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top" wrapText="1"/>
    </xf>
    <xf numFmtId="0" fontId="3" fillId="0" borderId="9" xfId="0" applyFont="1" applyFill="1" applyBorder="1" applyAlignment="1">
      <alignment horizontal="center" vertical="top" wrapText="1"/>
    </xf>
    <xf numFmtId="0" fontId="3" fillId="0" borderId="10" xfId="0" applyFont="1" applyFill="1" applyBorder="1" applyAlignment="1">
      <alignment horizontal="center" vertical="top" wrapText="1"/>
    </xf>
    <xf numFmtId="0" fontId="3" fillId="0" borderId="14" xfId="0" applyFont="1" applyFill="1" applyBorder="1" applyAlignment="1">
      <alignment horizontal="center" vertical="top" wrapText="1"/>
    </xf>
    <xf numFmtId="0" fontId="3" fillId="0" borderId="11" xfId="0" applyFont="1" applyFill="1" applyBorder="1" applyAlignment="1">
      <alignment horizontal="center" vertical="top" wrapText="1"/>
    </xf>
    <xf numFmtId="49" fontId="8" fillId="0" borderId="2" xfId="0" applyNumberFormat="1" applyFont="1" applyBorder="1" applyAlignment="1">
      <alignment horizontal="left" vertical="top" wrapText="1"/>
    </xf>
    <xf numFmtId="0" fontId="2" fillId="0" borderId="3" xfId="0" applyFont="1" applyBorder="1" applyAlignment="1">
      <alignment horizontal="center" vertical="center" wrapText="1"/>
    </xf>
    <xf numFmtId="0" fontId="4" fillId="0" borderId="2" xfId="1" applyFont="1" applyFill="1" applyBorder="1" applyAlignment="1" applyProtection="1">
      <alignment horizontal="center" vertical="center" wrapText="1"/>
      <protection hidden="1"/>
    </xf>
    <xf numFmtId="0" fontId="1" fillId="0" borderId="1" xfId="0" applyFont="1" applyFill="1" applyBorder="1" applyAlignment="1">
      <alignment horizontal="center" vertical="top" wrapText="1"/>
    </xf>
    <xf numFmtId="0" fontId="3" fillId="0" borderId="12" xfId="0" applyFont="1" applyFill="1" applyBorder="1" applyAlignment="1">
      <alignment horizontal="center" vertical="center" wrapText="1"/>
    </xf>
    <xf numFmtId="0" fontId="3" fillId="0" borderId="13" xfId="0" applyFont="1" applyFill="1" applyBorder="1" applyAlignment="1">
      <alignment horizontal="center" vertical="center" wrapText="1"/>
    </xf>
    <xf numFmtId="0" fontId="5" fillId="0" borderId="16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2" fontId="3" fillId="0" borderId="8" xfId="0" applyNumberFormat="1" applyFont="1" applyFill="1" applyBorder="1" applyAlignment="1">
      <alignment horizontal="center" vertical="center" wrapText="1"/>
    </xf>
  </cellXfs>
  <cellStyles count="2">
    <cellStyle name="Обычный" xfId="0" builtinId="0"/>
    <cellStyle name="Обычный_Моя Копия 24(1).06.08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wmf"/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100693</xdr:colOff>
      <xdr:row>3</xdr:row>
      <xdr:rowOff>1006929</xdr:rowOff>
    </xdr:from>
    <xdr:to>
      <xdr:col>10</xdr:col>
      <xdr:colOff>926932</xdr:colOff>
      <xdr:row>3</xdr:row>
      <xdr:rowOff>1483179</xdr:rowOff>
    </xdr:to>
    <xdr:pic>
      <xdr:nvPicPr>
        <xdr:cNvPr id="11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17479" y="3211286"/>
          <a:ext cx="826239" cy="47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pic>
    <xdr:clientData/>
  </xdr:twoCellAnchor>
  <xdr:twoCellAnchor>
    <xdr:from>
      <xdr:col>9</xdr:col>
      <xdr:colOff>73479</xdr:colOff>
      <xdr:row>3</xdr:row>
      <xdr:rowOff>517071</xdr:rowOff>
    </xdr:from>
    <xdr:to>
      <xdr:col>9</xdr:col>
      <xdr:colOff>958764</xdr:colOff>
      <xdr:row>3</xdr:row>
      <xdr:rowOff>870857</xdr:rowOff>
    </xdr:to>
    <xdr:pic>
      <xdr:nvPicPr>
        <xdr:cNvPr id="12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156122" y="2721428"/>
          <a:ext cx="885285" cy="3537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100693</xdr:colOff>
      <xdr:row>3</xdr:row>
      <xdr:rowOff>1006929</xdr:rowOff>
    </xdr:from>
    <xdr:to>
      <xdr:col>10</xdr:col>
      <xdr:colOff>926932</xdr:colOff>
      <xdr:row>3</xdr:row>
      <xdr:rowOff>1483179</xdr:rowOff>
    </xdr:to>
    <xdr:pic>
      <xdr:nvPicPr>
        <xdr:cNvPr id="4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844768" y="1559379"/>
          <a:ext cx="826239" cy="47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pic>
    <xdr:clientData/>
  </xdr:twoCellAnchor>
  <xdr:twoCellAnchor>
    <xdr:from>
      <xdr:col>9</xdr:col>
      <xdr:colOff>73479</xdr:colOff>
      <xdr:row>3</xdr:row>
      <xdr:rowOff>517071</xdr:rowOff>
    </xdr:from>
    <xdr:to>
      <xdr:col>9</xdr:col>
      <xdr:colOff>958764</xdr:colOff>
      <xdr:row>3</xdr:row>
      <xdr:rowOff>870857</xdr:rowOff>
    </xdr:to>
    <xdr:pic>
      <xdr:nvPicPr>
        <xdr:cNvPr id="5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779329" y="1069521"/>
          <a:ext cx="885285" cy="3537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100693</xdr:colOff>
      <xdr:row>3</xdr:row>
      <xdr:rowOff>1006929</xdr:rowOff>
    </xdr:from>
    <xdr:to>
      <xdr:col>10</xdr:col>
      <xdr:colOff>926932</xdr:colOff>
      <xdr:row>3</xdr:row>
      <xdr:rowOff>1483179</xdr:rowOff>
    </xdr:to>
    <xdr:pic>
      <xdr:nvPicPr>
        <xdr:cNvPr id="6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844768" y="1559379"/>
          <a:ext cx="826239" cy="47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pic>
    <xdr:clientData/>
  </xdr:twoCellAnchor>
  <xdr:twoCellAnchor>
    <xdr:from>
      <xdr:col>9</xdr:col>
      <xdr:colOff>73479</xdr:colOff>
      <xdr:row>3</xdr:row>
      <xdr:rowOff>517071</xdr:rowOff>
    </xdr:from>
    <xdr:to>
      <xdr:col>9</xdr:col>
      <xdr:colOff>958764</xdr:colOff>
      <xdr:row>3</xdr:row>
      <xdr:rowOff>870857</xdr:rowOff>
    </xdr:to>
    <xdr:pic>
      <xdr:nvPicPr>
        <xdr:cNvPr id="7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779329" y="1069521"/>
          <a:ext cx="885285" cy="3537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O12"/>
  <sheetViews>
    <sheetView tabSelected="1" zoomScale="110" zoomScaleNormal="110" workbookViewId="0">
      <selection activeCell="K18" sqref="K18"/>
    </sheetView>
  </sheetViews>
  <sheetFormatPr defaultRowHeight="12.75" x14ac:dyDescent="0.2"/>
  <cols>
    <col min="1" max="1" width="9.140625" style="1"/>
    <col min="2" max="2" width="6.140625" style="1" customWidth="1"/>
    <col min="3" max="3" width="54.42578125" style="1" customWidth="1"/>
    <col min="4" max="4" width="5.85546875" style="1" customWidth="1"/>
    <col min="5" max="5" width="6.7109375" style="2" customWidth="1"/>
    <col min="6" max="8" width="11.7109375" style="1" customWidth="1"/>
    <col min="9" max="9" width="13.140625" style="1" customWidth="1"/>
    <col min="10" max="11" width="15.5703125" style="1" customWidth="1"/>
    <col min="12" max="12" width="15.28515625" style="1" customWidth="1"/>
    <col min="13" max="13" width="15" style="1" customWidth="1"/>
    <col min="14" max="14" width="9.5703125" style="1" customWidth="1"/>
    <col min="15" max="15" width="13.28515625" style="1" customWidth="1"/>
    <col min="16" max="16384" width="9.140625" style="1"/>
  </cols>
  <sheetData>
    <row r="2" spans="2:15" ht="15.75" x14ac:dyDescent="0.2">
      <c r="B2" s="22" t="s">
        <v>17</v>
      </c>
      <c r="C2" s="22"/>
      <c r="D2" s="22"/>
      <c r="E2" s="22"/>
      <c r="F2" s="22"/>
      <c r="G2" s="22"/>
      <c r="H2" s="22"/>
      <c r="I2" s="22"/>
      <c r="J2" s="22"/>
      <c r="K2" s="22"/>
      <c r="L2" s="22"/>
      <c r="M2" s="22"/>
    </row>
    <row r="3" spans="2:15" x14ac:dyDescent="0.2">
      <c r="B3" s="27" t="s">
        <v>4</v>
      </c>
      <c r="C3" s="27" t="s">
        <v>5</v>
      </c>
      <c r="D3" s="28" t="s">
        <v>6</v>
      </c>
      <c r="E3" s="27" t="s">
        <v>7</v>
      </c>
      <c r="F3" s="30" t="s">
        <v>8</v>
      </c>
      <c r="G3" s="31"/>
      <c r="H3" s="31"/>
      <c r="I3" s="32" t="s">
        <v>0</v>
      </c>
      <c r="J3" s="32"/>
      <c r="K3" s="32"/>
      <c r="L3" s="23" t="s">
        <v>9</v>
      </c>
      <c r="M3" s="24"/>
      <c r="N3" s="2"/>
      <c r="O3" s="2"/>
    </row>
    <row r="4" spans="2:15" ht="114.75" customHeight="1" x14ac:dyDescent="0.2">
      <c r="B4" s="28"/>
      <c r="C4" s="28"/>
      <c r="D4" s="29"/>
      <c r="E4" s="28"/>
      <c r="F4" s="14" t="s">
        <v>13</v>
      </c>
      <c r="G4" s="14" t="s">
        <v>14</v>
      </c>
      <c r="H4" s="14" t="s">
        <v>15</v>
      </c>
      <c r="I4" s="15" t="s">
        <v>10</v>
      </c>
      <c r="J4" s="16" t="s">
        <v>1</v>
      </c>
      <c r="K4" s="16" t="s">
        <v>12</v>
      </c>
      <c r="L4" s="17" t="s">
        <v>18</v>
      </c>
      <c r="M4" s="18" t="s">
        <v>11</v>
      </c>
      <c r="N4" s="2"/>
      <c r="O4" s="2"/>
    </row>
    <row r="5" spans="2:15" x14ac:dyDescent="0.2">
      <c r="B5" s="4">
        <v>1</v>
      </c>
      <c r="C5" s="10">
        <v>2</v>
      </c>
      <c r="D5" s="4">
        <v>3</v>
      </c>
      <c r="E5" s="4">
        <v>4</v>
      </c>
      <c r="F5" s="4">
        <v>5</v>
      </c>
      <c r="G5" s="4">
        <v>6</v>
      </c>
      <c r="H5" s="4">
        <v>7</v>
      </c>
      <c r="I5" s="4">
        <v>8</v>
      </c>
      <c r="J5" s="4">
        <v>9</v>
      </c>
      <c r="K5" s="4">
        <v>10</v>
      </c>
      <c r="L5" s="11">
        <v>11</v>
      </c>
      <c r="M5" s="4">
        <v>12</v>
      </c>
      <c r="N5" s="2"/>
      <c r="O5" s="2"/>
    </row>
    <row r="6" spans="2:15" ht="25.5" x14ac:dyDescent="0.2">
      <c r="B6" s="4">
        <v>1</v>
      </c>
      <c r="C6" s="19" t="s">
        <v>19</v>
      </c>
      <c r="D6" s="20" t="s">
        <v>20</v>
      </c>
      <c r="E6" s="21">
        <v>1</v>
      </c>
      <c r="F6" s="12">
        <v>215000</v>
      </c>
      <c r="G6" s="12">
        <v>220160</v>
      </c>
      <c r="H6" s="12">
        <v>222740</v>
      </c>
      <c r="I6" s="6">
        <f t="shared" ref="I6:I10" si="0">AVERAGE(F6:H6)</f>
        <v>219300</v>
      </c>
      <c r="J6" s="7">
        <f t="shared" ref="J6:J10" si="1">STDEV(F6:H6)</f>
        <v>3941.0150976620225</v>
      </c>
      <c r="K6" s="8">
        <f t="shared" ref="K6:K10" si="2">J6/I6*100</f>
        <v>1.7970885078258196</v>
      </c>
      <c r="L6" s="9">
        <f t="shared" ref="L6:L10" si="3">F6</f>
        <v>215000</v>
      </c>
      <c r="M6" s="5">
        <f t="shared" ref="M6:M10" si="4">L6*E6</f>
        <v>215000</v>
      </c>
      <c r="N6" s="2"/>
      <c r="O6" s="2"/>
    </row>
    <row r="7" spans="2:15" x14ac:dyDescent="0.2">
      <c r="B7" s="4">
        <v>2</v>
      </c>
      <c r="C7" s="19" t="s">
        <v>21</v>
      </c>
      <c r="D7" s="20" t="s">
        <v>20</v>
      </c>
      <c r="E7" s="21">
        <v>2</v>
      </c>
      <c r="F7" s="12">
        <v>49821</v>
      </c>
      <c r="G7" s="12">
        <v>52511.33</v>
      </c>
      <c r="H7" s="12">
        <v>50119.93</v>
      </c>
      <c r="I7" s="6">
        <f t="shared" si="0"/>
        <v>50817.420000000006</v>
      </c>
      <c r="J7" s="7">
        <f t="shared" si="1"/>
        <v>1474.5636989631892</v>
      </c>
      <c r="K7" s="8">
        <f t="shared" si="2"/>
        <v>2.9016894186347693</v>
      </c>
      <c r="L7" s="9">
        <f t="shared" si="3"/>
        <v>49821</v>
      </c>
      <c r="M7" s="5">
        <f t="shared" si="4"/>
        <v>99642</v>
      </c>
      <c r="N7" s="2"/>
      <c r="O7" s="2"/>
    </row>
    <row r="8" spans="2:15" x14ac:dyDescent="0.2">
      <c r="B8" s="4">
        <v>3</v>
      </c>
      <c r="C8" s="19" t="s">
        <v>22</v>
      </c>
      <c r="D8" s="20" t="s">
        <v>20</v>
      </c>
      <c r="E8" s="21">
        <v>2</v>
      </c>
      <c r="F8" s="12">
        <v>40179</v>
      </c>
      <c r="G8" s="12">
        <v>41384.370000000003</v>
      </c>
      <c r="H8" s="12">
        <v>40420.07</v>
      </c>
      <c r="I8" s="6">
        <f t="shared" si="0"/>
        <v>40661.146666666667</v>
      </c>
      <c r="J8" s="7">
        <f t="shared" si="1"/>
        <v>637.82260749626562</v>
      </c>
      <c r="K8" s="8">
        <f t="shared" si="2"/>
        <v>1.5686291700650488</v>
      </c>
      <c r="L8" s="9">
        <f t="shared" si="3"/>
        <v>40179</v>
      </c>
      <c r="M8" s="5">
        <f t="shared" si="4"/>
        <v>80358</v>
      </c>
      <c r="N8" s="2"/>
      <c r="O8" s="2"/>
    </row>
    <row r="9" spans="2:15" x14ac:dyDescent="0.2">
      <c r="B9" s="4">
        <v>4</v>
      </c>
      <c r="C9" s="19" t="s">
        <v>23</v>
      </c>
      <c r="D9" s="20" t="s">
        <v>20</v>
      </c>
      <c r="E9" s="21">
        <v>1</v>
      </c>
      <c r="F9" s="12">
        <v>167000</v>
      </c>
      <c r="G9" s="12">
        <v>171008</v>
      </c>
      <c r="H9" s="12">
        <v>173012</v>
      </c>
      <c r="I9" s="6">
        <f t="shared" si="0"/>
        <v>170340</v>
      </c>
      <c r="J9" s="7">
        <f t="shared" si="1"/>
        <v>3061.1605642305012</v>
      </c>
      <c r="K9" s="8">
        <f t="shared" si="2"/>
        <v>1.7970885078258196</v>
      </c>
      <c r="L9" s="9">
        <f t="shared" si="3"/>
        <v>167000</v>
      </c>
      <c r="M9" s="5">
        <f t="shared" si="4"/>
        <v>167000</v>
      </c>
      <c r="N9" s="2"/>
      <c r="O9" s="2"/>
    </row>
    <row r="10" spans="2:15" x14ac:dyDescent="0.2">
      <c r="B10" s="4">
        <v>5</v>
      </c>
      <c r="C10" s="19" t="s">
        <v>24</v>
      </c>
      <c r="D10" s="20" t="s">
        <v>20</v>
      </c>
      <c r="E10" s="21">
        <v>1</v>
      </c>
      <c r="F10" s="12">
        <v>30000</v>
      </c>
      <c r="G10" s="12">
        <v>31620</v>
      </c>
      <c r="H10" s="12">
        <v>31440</v>
      </c>
      <c r="I10" s="6">
        <f t="shared" si="0"/>
        <v>31020</v>
      </c>
      <c r="J10" s="7">
        <f t="shared" si="1"/>
        <v>887.91891521692457</v>
      </c>
      <c r="K10" s="8">
        <f t="shared" si="2"/>
        <v>2.862407850473645</v>
      </c>
      <c r="L10" s="9">
        <f t="shared" si="3"/>
        <v>30000</v>
      </c>
      <c r="M10" s="5">
        <f t="shared" si="4"/>
        <v>30000</v>
      </c>
      <c r="N10" s="2"/>
      <c r="O10" s="2"/>
    </row>
    <row r="11" spans="2:15" ht="15.75" x14ac:dyDescent="0.2">
      <c r="B11" s="25" t="s">
        <v>2</v>
      </c>
      <c r="C11" s="25"/>
      <c r="D11" s="25"/>
      <c r="E11" s="25"/>
      <c r="F11" s="25"/>
      <c r="G11" s="25"/>
      <c r="H11" s="25"/>
      <c r="I11" s="25"/>
      <c r="J11" s="25"/>
      <c r="K11" s="25"/>
      <c r="L11" s="3">
        <f>SUM(M6:M10)</f>
        <v>592000</v>
      </c>
      <c r="M11" s="13" t="s">
        <v>3</v>
      </c>
    </row>
    <row r="12" spans="2:15" x14ac:dyDescent="0.2">
      <c r="B12" s="26" t="s">
        <v>16</v>
      </c>
      <c r="C12" s="26"/>
      <c r="D12" s="26"/>
      <c r="E12" s="26"/>
      <c r="F12" s="26"/>
      <c r="G12" s="26"/>
      <c r="H12" s="26"/>
      <c r="I12" s="26"/>
      <c r="J12" s="26"/>
      <c r="K12" s="26"/>
      <c r="L12" s="26"/>
      <c r="M12" s="26"/>
    </row>
  </sheetData>
  <mergeCells count="10">
    <mergeCell ref="B2:M2"/>
    <mergeCell ref="L3:M3"/>
    <mergeCell ref="B11:K11"/>
    <mergeCell ref="B12:M12"/>
    <mergeCell ref="B3:B4"/>
    <mergeCell ref="C3:C4"/>
    <mergeCell ref="D3:D4"/>
    <mergeCell ref="E3:E4"/>
    <mergeCell ref="F3:H3"/>
    <mergeCell ref="I3:K3"/>
  </mergeCells>
  <pageMargins left="0.70866141732283472" right="0.70866141732283472" top="0.74803149606299213" bottom="0.74803149606299213" header="0.31496062992125984" footer="0.31496062992125984"/>
  <pageSetup paperSize="9" scale="7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9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2026-05-06T09:33:20Z</dcterms:modified>
</cp:coreProperties>
</file>