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Колесникова Екатерина\совместные 2027\противопожарный водопровод\"/>
    </mc:Choice>
  </mc:AlternateContent>
  <bookViews>
    <workbookView xWindow="480" yWindow="75" windowWidth="18195" windowHeight="11820" activeTab="1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K27" i="2" l="1"/>
  <c r="K26" i="2"/>
  <c r="K17" i="2"/>
  <c r="K22" i="2"/>
  <c r="I23" i="2"/>
  <c r="K23" i="2" s="1"/>
  <c r="F23" i="2"/>
  <c r="I22" i="2"/>
  <c r="F22" i="2"/>
  <c r="I21" i="2"/>
  <c r="K21" i="2" s="1"/>
  <c r="F21" i="2"/>
  <c r="I20" i="2"/>
  <c r="K20" i="2" s="1"/>
  <c r="F20" i="2"/>
  <c r="I19" i="2"/>
  <c r="K19" i="2" s="1"/>
  <c r="F19" i="2"/>
  <c r="I18" i="2"/>
  <c r="K18" i="2" s="1"/>
  <c r="F18" i="2"/>
  <c r="I17" i="2"/>
  <c r="F17" i="2"/>
  <c r="I16" i="2"/>
  <c r="K16" i="2" s="1"/>
  <c r="F16" i="2"/>
  <c r="I15" i="2"/>
  <c r="K15" i="2" s="1"/>
  <c r="F15" i="2"/>
  <c r="I14" i="2"/>
  <c r="K14" i="2" s="1"/>
  <c r="F14" i="2"/>
  <c r="I13" i="2"/>
  <c r="K13" i="2" s="1"/>
  <c r="F13" i="2"/>
  <c r="I12" i="2"/>
  <c r="K12" i="2" s="1"/>
  <c r="K24" i="2" s="1"/>
  <c r="F12" i="2"/>
  <c r="K17" i="1" l="1"/>
  <c r="M17" i="1" s="1"/>
  <c r="K16" i="1"/>
  <c r="M16" i="1" s="1"/>
  <c r="K15" i="1"/>
  <c r="M15" i="1" s="1"/>
  <c r="K14" i="1"/>
  <c r="M14" i="1" s="1"/>
  <c r="K13" i="1"/>
  <c r="M13" i="1" s="1"/>
  <c r="K12" i="1"/>
  <c r="M12" i="1" s="1"/>
  <c r="M18" i="1" l="1"/>
  <c r="G17" i="1"/>
  <c r="F17" i="1"/>
  <c r="G16" i="1"/>
  <c r="F16" i="1"/>
  <c r="F12" i="1"/>
  <c r="H17" i="1" l="1"/>
  <c r="H16" i="1"/>
  <c r="G15" i="1" l="1"/>
  <c r="F15" i="1"/>
  <c r="G14" i="1"/>
  <c r="F14" i="1"/>
  <c r="H14" i="1" l="1"/>
  <c r="H15" i="1"/>
  <c r="G12" i="1"/>
  <c r="H12" i="1" l="1"/>
  <c r="F13" i="1"/>
  <c r="G13" i="1"/>
  <c r="H13" i="1" l="1"/>
</calcChain>
</file>

<file path=xl/sharedStrings.xml><?xml version="1.0" encoding="utf-8"?>
<sst xmlns="http://schemas.openxmlformats.org/spreadsheetml/2006/main" count="56" uniqueCount="33">
  <si>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</si>
  <si>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</si>
  <si>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</si>
  <si>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</si>
  <si>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</si>
  <si>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</si>
  <si>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</si>
  <si>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</si>
  <si>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</si>
  <si>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Выполнение работ по техническому обслуживанию внутреннего противопожарного водопровода</t>
  </si>
  <si>
    <t>Проверка работоспособности и технической исправности пожарных кранов с замером давления, укомплектованности пожарных шкафов в 2027 г.</t>
  </si>
  <si>
    <t>Проверка работоспособности и технической исправности пожарных кранов с замером давления, укомплектованности пожарных шкафов в 2028 г.</t>
  </si>
  <si>
    <t>Обслуживание рукавов пожарных со сборкой, перекаткой и укладкой в 2027 г.</t>
  </si>
  <si>
    <t>Обслуживание рукавов пожарных со сборкой, перекаткой и укладкой в 2028 г.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</si>
  <si>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2027 г.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</si>
  <si>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2028 г.</t>
  </si>
  <si>
    <t>Цена предложенная участником № 1, руб. ц₁
(за ед. обслуживания)</t>
  </si>
  <si>
    <t>Цена предложенная участником № 2, руб. ц₂
(за ед. обслуживания)</t>
  </si>
  <si>
    <t>Цена предложенная участником № 3, руб. ц₃
(за ед. обслуживания)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</si>
  <si>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</si>
  <si>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 xml:space="preserve">Минимальное цена (за ед. обслуживания) </t>
  </si>
  <si>
    <t>количество (кранов/ед. обслуживания)
шт.</t>
  </si>
  <si>
    <t>количество обслуживания в год
квартал/усл.ед</t>
  </si>
  <si>
    <t>Стоимость обслуживания 
за 1 раз</t>
  </si>
  <si>
    <t>ИТОГО:</t>
  </si>
  <si>
    <r>
      <rPr>
        <b/>
        <sz val="11"/>
        <color theme="1"/>
        <rFont val="Times New Roman"/>
        <family val="1"/>
        <charset val="204"/>
      </rPr>
      <t>Учреждение:</t>
    </r>
    <r>
      <rPr>
        <sz val="11"/>
        <color theme="1"/>
        <rFont val="Times New Roman"/>
        <family val="1"/>
        <charset val="204"/>
      </rPr>
      <t xml:space="preserve">  Государственное бюджетное дошкольное образовательное учреждение детский сад № 87 Калининского района Санкт-Петербурга </t>
    </r>
  </si>
  <si>
    <t>Проверка (обслуживание) шкафа управление задвижками; шкафа управление повысительными насосами – внешний осмотр, очистка от пыли, проверка соединений реле, контактов, при необходимости подтягивание контактов и крепежных винтов в 2027 г.</t>
  </si>
  <si>
    <t>Проверка (обслуживание) шкафа управление задвижками; шкафа управление повысительными насосами – внешний осмотр, очистка от пыли, проверка соединений реле, контактов, при необходимости подтягивание контактов и крепежных винтов в 2028 г.</t>
  </si>
  <si>
    <t>Проверка срабатывания электрозадвижек – 1 раз в 6 месяцев в 2027 г.</t>
  </si>
  <si>
    <t>Проверка срабатывания электрозадвижек – 1 раз в 6 месяцев в 2028 г.</t>
  </si>
  <si>
    <t>Проверка срабатывания кнопок дистанционного запуска в 2027 г.</t>
  </si>
  <si>
    <t>Проверка срабатывания кнопок дистанционного запуска в 2028 г.</t>
  </si>
  <si>
    <t xml:space="preserve"> Учреждение:  Государственное бюджетное дошкольное образовательное  учреждение  детский сад № 87 Калининского района Санкт-Петербурга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</si>
</sst>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_-* #,##0.00_р_._-;\-* #,##0.00_р_._-;_-* &quot;-&quot;??_р_._-;_-@_-"/>
  </numFmts>
  <fonts count="17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  <font>
      <sz val="10"/>
      <color rgb="FF00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8" fillId="2" borderId="0">
      <alignment horizontal="right" vertical="center"/>
    </xf>
    <xf numFmtId="0" fontId="9" fillId="2" borderId="0">
      <alignment horizontal="left" vertical="center"/>
    </xf>
    <xf numFmtId="0" fontId="4" fillId="0" borderId="0"/>
    <xf numFmtId="0" fontId="5" fillId="0" borderId="0"/>
    <xf numFmtId="0" fontId="11" fillId="0" borderId="0"/>
    <xf numFmtId="0" fontId="5" fillId="0" borderId="0"/>
    <xf numFmtId="0" fontId="6" fillId="0" borderId="0"/>
    <xf numFmtId="0" fontId="12" fillId="0" borderId="0"/>
    <xf numFmtId="0" fontId="5" fillId="0" borderId="0"/>
    <xf numFmtId="0" fontId="10" fillId="0" borderId="0"/>
    <xf numFmtId="9" fontId="7" fillId="0" borderId="0" applyFont="0" applyFill="0" applyBorder="0" applyAlignment="0" applyProtection="0"/>
    <xf numFmtId="9" fontId="11" fillId="0" borderId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6" fillId="0" borderId="0" applyFont="0" applyFill="0" applyBorder="0" applyAlignment="0" applyProtection="0"/>
  </cellStyleXfs>
  <cellXfs count="44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 shrinkToFit="1"/>
    </xf>
    <xf numFmtId="0" fontId="3" fillId="0" borderId="1" xfId="0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2" fillId="0" borderId="1" xfId="1" applyNumberFormat="1" applyFont="1" applyFill="1" applyBorder="1" applyAlignment="1">
      <alignment horizontal="center" vertical="center" wrapText="1"/>
    </xf>
    <xf numFmtId="9" fontId="3" fillId="0" borderId="1" xfId="1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 shrinkToFit="1"/>
    </xf>
    <xf numFmtId="0" fontId="16" fillId="0" borderId="1" xfId="0" applyFont="1" applyBorder="1" applyAlignment="1">
      <alignment vertical="center" wrapText="1"/>
    </xf>
    <xf numFmtId="0" fontId="16" fillId="0" borderId="1" xfId="0" applyFont="1" applyBorder="1" applyAlignment="1">
      <alignment horizontal="justify" vertical="center" wrapText="1"/>
    </xf>
    <xf numFmtId="0" fontId="3" fillId="0" borderId="0" xfId="0" applyFont="1" applyAlignment="1">
      <alignment horizontal="center" vertical="center" wrapText="1"/>
    </xf>
    <xf numFmtId="4" fontId="3" fillId="0" borderId="0" xfId="0" applyNumberFormat="1" applyFont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4" fontId="2" fillId="0" borderId="0" xfId="0" applyNumberFormat="1" applyFont="1" applyAlignment="1">
      <alignment horizontal="center" vertical="center" wrapText="1"/>
    </xf>
    <xf numFmtId="3" fontId="3" fillId="0" borderId="0" xfId="0" applyNumberFormat="1" applyFont="1" applyAlignment="1">
      <alignment horizontal="center" vertical="center" wrapText="1"/>
    </xf>
    <xf numFmtId="3" fontId="2" fillId="0" borderId="0" xfId="0" applyNumberFormat="1" applyFont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7</xdr:col>
      <xdr:colOff>217805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10</xdr:row>
      <xdr:rowOff>962025</xdr:rowOff>
    </xdr:from>
    <xdr:to>
      <xdr:col>6</xdr:col>
      <xdr:colOff>788035</xdr:colOff>
      <xdr:row>11</xdr:row>
      <xdr:rowOff>104774</xdr:rowOff>
    </xdr:to>
    <xdr:pic>
      <xdr:nvPicPr>
        <xdr:cNvPr id="4" name="Рисунок 3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00975" y="303847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0</xdr:colOff>
      <xdr:row>10</xdr:row>
      <xdr:rowOff>1038225</xdr:rowOff>
    </xdr:from>
    <xdr:to>
      <xdr:col>7</xdr:col>
      <xdr:colOff>265430</xdr:colOff>
      <xdr:row>11</xdr:row>
      <xdr:rowOff>76199</xdr:rowOff>
    </xdr:to>
    <xdr:pic>
      <xdr:nvPicPr>
        <xdr:cNvPr id="5" name="Рисунок 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57925" y="311467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8"/>
  <sheetViews>
    <sheetView topLeftCell="A10" workbookViewId="0">
      <selection activeCell="J21" sqref="J21"/>
    </sheetView>
  </sheetViews>
  <sheetFormatPr defaultRowHeight="15" x14ac:dyDescent="0.25"/>
  <cols>
    <col min="1" max="1" width="3.85546875" style="2" customWidth="1"/>
    <col min="2" max="2" width="24.28515625" style="2" customWidth="1"/>
    <col min="3" max="3" width="15.5703125" style="2" customWidth="1"/>
    <col min="4" max="5" width="15.85546875" style="2" customWidth="1"/>
    <col min="6" max="6" width="17.42578125" style="2" customWidth="1"/>
    <col min="7" max="7" width="17.85546875" style="2" customWidth="1"/>
    <col min="8" max="8" width="14" style="2" customWidth="1"/>
    <col min="9" max="9" width="16.85546875" style="15" customWidth="1"/>
    <col min="10" max="10" width="16.5703125" style="18" customWidth="1"/>
    <col min="11" max="11" width="16.5703125" style="2" customWidth="1"/>
    <col min="12" max="12" width="18.140625" style="13" customWidth="1"/>
    <col min="13" max="13" width="14.140625" style="2" customWidth="1"/>
    <col min="14" max="16384" width="9.140625" style="2"/>
  </cols>
  <sheetData>
    <row r="2" spans="1:14" x14ac:dyDescent="0.25">
      <c r="A2" s="36" t="s">
        <v>0</v>
      </c>
      <c r="B2" s="36"/>
      <c r="C2" s="36"/>
      <c r="D2" s="36"/>
      <c r="E2" s="36"/>
      <c r="F2" s="36"/>
      <c r="G2" s="36"/>
      <c r="H2" s="36"/>
      <c r="I2" s="14"/>
      <c r="J2" s="17"/>
      <c r="K2" s="3"/>
      <c r="L2" s="12"/>
      <c r="M2" s="3"/>
      <c r="N2" s="3"/>
    </row>
    <row r="3" spans="1:14" x14ac:dyDescent="0.25">
      <c r="C3" s="3"/>
      <c r="D3" s="3"/>
      <c r="E3" s="3"/>
      <c r="F3" s="3"/>
      <c r="G3" s="3"/>
      <c r="H3" s="3"/>
      <c r="I3" s="14"/>
      <c r="J3" s="17"/>
      <c r="K3" s="3"/>
      <c r="L3" s="12"/>
      <c r="M3" s="3"/>
      <c r="N3" s="3"/>
    </row>
    <row r="4" spans="1:14" x14ac:dyDescent="0.25">
      <c r="A4" s="37" t="s">
        <v>9</v>
      </c>
      <c r="B4" s="37"/>
      <c r="C4" s="37"/>
      <c r="D4" s="37"/>
      <c r="E4" s="37"/>
      <c r="F4" s="37"/>
      <c r="G4" s="37"/>
      <c r="H4" s="37"/>
    </row>
    <row r="5" spans="1:14" x14ac:dyDescent="0.25">
      <c r="A5" s="37" t="s">
        <v>1</v>
      </c>
      <c r="B5" s="37"/>
      <c r="C5" s="37"/>
      <c r="D5" s="37"/>
      <c r="E5" s="37"/>
      <c r="F5" s="37"/>
      <c r="G5" s="37"/>
      <c r="H5" s="37"/>
    </row>
    <row r="7" spans="1:14" s="11" customFormat="1" x14ac:dyDescent="0.25">
      <c r="B7" s="39" t="s">
        <v>25</v>
      </c>
      <c r="C7" s="39"/>
      <c r="D7" s="39"/>
      <c r="E7" s="39"/>
      <c r="F7" s="39"/>
      <c r="G7" s="39"/>
      <c r="H7" s="39"/>
      <c r="I7" s="39"/>
      <c r="J7" s="39"/>
      <c r="K7" s="39"/>
      <c r="L7" s="39"/>
      <c r="M7" s="39"/>
    </row>
    <row r="8" spans="1:14" ht="28.5" customHeight="1" x14ac:dyDescent="0.25">
      <c r="A8" s="37" t="s">
        <v>7</v>
      </c>
      <c r="B8" s="37"/>
      <c r="C8" s="37"/>
      <c r="D8" s="37"/>
      <c r="E8" s="37"/>
      <c r="F8" s="37"/>
      <c r="G8" s="37"/>
      <c r="H8" s="37"/>
    </row>
    <row r="10" spans="1:14" x14ac:dyDescent="0.25">
      <c r="A10" s="38" t="s">
        <v>5</v>
      </c>
      <c r="B10" s="38"/>
      <c r="C10" s="38"/>
      <c r="D10" s="38"/>
      <c r="E10" s="38"/>
      <c r="F10" s="38"/>
      <c r="G10" s="38"/>
      <c r="H10" s="38"/>
      <c r="I10" s="1"/>
      <c r="J10" s="1"/>
      <c r="K10" s="1"/>
      <c r="L10" s="1"/>
      <c r="M10" s="1"/>
    </row>
    <row r="11" spans="1:14" s="3" customFormat="1" ht="118.5" customHeight="1" thickBot="1" x14ac:dyDescent="0.3">
      <c r="A11" s="26" t="s">
        <v>4</v>
      </c>
      <c r="B11" s="27" t="s">
        <v>8</v>
      </c>
      <c r="C11" s="4" t="s">
        <v>16</v>
      </c>
      <c r="D11" s="4" t="s">
        <v>17</v>
      </c>
      <c r="E11" s="4" t="s">
        <v>18</v>
      </c>
      <c r="F11" s="4" t="s">
        <v>19</v>
      </c>
      <c r="G11" s="5" t="s">
        <v>3</v>
      </c>
      <c r="H11" s="8" t="s">
        <v>2</v>
      </c>
      <c r="I11" s="16" t="s">
        <v>20</v>
      </c>
      <c r="J11" s="19" t="s">
        <v>21</v>
      </c>
      <c r="K11" s="5" t="s">
        <v>23</v>
      </c>
      <c r="L11" s="16" t="s">
        <v>22</v>
      </c>
      <c r="M11" s="5" t="s">
        <v>6</v>
      </c>
    </row>
    <row r="12" spans="1:14" ht="90" thickBot="1" x14ac:dyDescent="0.3">
      <c r="A12" s="1">
        <v>1</v>
      </c>
      <c r="B12" s="28" t="s">
        <v>10</v>
      </c>
      <c r="C12" s="24">
        <v>815.36</v>
      </c>
      <c r="D12" s="20">
        <v>856.13</v>
      </c>
      <c r="E12" s="20">
        <v>880.59</v>
      </c>
      <c r="F12" s="6">
        <f t="shared" ref="F12:F17" si="0">AVERAGE(C12:E12)</f>
        <v>850.69</v>
      </c>
      <c r="G12" s="6">
        <f t="shared" ref="G12:G17" si="1">STDEV(C12:E12)</f>
        <v>32.950000000000003</v>
      </c>
      <c r="H12" s="7">
        <f t="shared" ref="H12:H15" si="2">G12/F12*100</f>
        <v>3.87</v>
      </c>
      <c r="I12" s="22">
        <v>815.36</v>
      </c>
      <c r="J12" s="9">
        <v>40</v>
      </c>
      <c r="K12" s="9">
        <f>I12*J12</f>
        <v>32614.400000000001</v>
      </c>
      <c r="L12" s="32">
        <v>4</v>
      </c>
      <c r="M12" s="6">
        <f>K12*L12</f>
        <v>130457.60000000001</v>
      </c>
    </row>
    <row r="13" spans="1:14" ht="90" thickBot="1" x14ac:dyDescent="0.3">
      <c r="A13" s="1">
        <v>2</v>
      </c>
      <c r="B13" s="28" t="s">
        <v>11</v>
      </c>
      <c r="C13" s="25">
        <v>847.97</v>
      </c>
      <c r="D13" s="21">
        <v>890.37</v>
      </c>
      <c r="E13" s="21">
        <v>915.81</v>
      </c>
      <c r="F13" s="6">
        <f t="shared" si="0"/>
        <v>884.72</v>
      </c>
      <c r="G13" s="6">
        <f t="shared" si="1"/>
        <v>34.270000000000003</v>
      </c>
      <c r="H13" s="7">
        <f t="shared" si="2"/>
        <v>3.87</v>
      </c>
      <c r="I13" s="23">
        <v>847.97</v>
      </c>
      <c r="J13" s="10">
        <v>40</v>
      </c>
      <c r="K13" s="9">
        <f t="shared" ref="K13:K17" si="3">I13*J13</f>
        <v>33918.800000000003</v>
      </c>
      <c r="L13" s="32">
        <v>4</v>
      </c>
      <c r="M13" s="6">
        <f t="shared" ref="M13:M17" si="4">K13*L13</f>
        <v>135675.20000000001</v>
      </c>
    </row>
    <row r="14" spans="1:14" ht="51.75" thickBot="1" x14ac:dyDescent="0.3">
      <c r="A14" s="1">
        <v>3</v>
      </c>
      <c r="B14" s="29" t="s">
        <v>12</v>
      </c>
      <c r="C14" s="25">
        <v>1089.52</v>
      </c>
      <c r="D14" s="21">
        <v>1144</v>
      </c>
      <c r="E14" s="21">
        <v>1176.68</v>
      </c>
      <c r="F14" s="6">
        <f t="shared" si="0"/>
        <v>1136.73</v>
      </c>
      <c r="G14" s="6">
        <f t="shared" si="1"/>
        <v>44.03</v>
      </c>
      <c r="H14" s="7">
        <f t="shared" si="2"/>
        <v>3.87</v>
      </c>
      <c r="I14" s="23">
        <v>1089.52</v>
      </c>
      <c r="J14" s="10">
        <v>40</v>
      </c>
      <c r="K14" s="9">
        <f t="shared" si="3"/>
        <v>43580.800000000003</v>
      </c>
      <c r="L14" s="32">
        <v>1</v>
      </c>
      <c r="M14" s="6">
        <f t="shared" si="4"/>
        <v>43580.800000000003</v>
      </c>
    </row>
    <row r="15" spans="1:14" ht="51.75" thickBot="1" x14ac:dyDescent="0.3">
      <c r="A15" s="1">
        <v>4</v>
      </c>
      <c r="B15" s="29" t="s">
        <v>13</v>
      </c>
      <c r="C15" s="25">
        <v>1133.0999999999999</v>
      </c>
      <c r="D15" s="21">
        <v>1189.76</v>
      </c>
      <c r="E15" s="21">
        <v>1223.75</v>
      </c>
      <c r="F15" s="6">
        <f t="shared" si="0"/>
        <v>1182.2</v>
      </c>
      <c r="G15" s="6">
        <f t="shared" si="1"/>
        <v>45.8</v>
      </c>
      <c r="H15" s="7">
        <f t="shared" si="2"/>
        <v>3.87</v>
      </c>
      <c r="I15" s="23">
        <v>1133.0999999999999</v>
      </c>
      <c r="J15" s="9">
        <v>40</v>
      </c>
      <c r="K15" s="9">
        <f t="shared" si="3"/>
        <v>45324</v>
      </c>
      <c r="L15" s="32">
        <v>1</v>
      </c>
      <c r="M15" s="6">
        <f t="shared" si="4"/>
        <v>45324</v>
      </c>
    </row>
    <row r="16" spans="1:14" ht="102.75" thickBot="1" x14ac:dyDescent="0.3">
      <c r="A16" s="1">
        <v>5</v>
      </c>
      <c r="B16" s="29" t="s">
        <v>14</v>
      </c>
      <c r="C16" s="25">
        <v>5621.9</v>
      </c>
      <c r="D16" s="21">
        <v>5903</v>
      </c>
      <c r="E16" s="21">
        <v>6071.65</v>
      </c>
      <c r="F16" s="6">
        <f t="shared" si="0"/>
        <v>5865.52</v>
      </c>
      <c r="G16" s="6">
        <f t="shared" si="1"/>
        <v>227.21</v>
      </c>
      <c r="H16" s="7">
        <f t="shared" ref="H16:H17" si="5">G16/F16*100</f>
        <v>3.87</v>
      </c>
      <c r="I16" s="23">
        <v>5621.9</v>
      </c>
      <c r="J16" s="9">
        <v>3</v>
      </c>
      <c r="K16" s="9">
        <f t="shared" si="3"/>
        <v>16865.7</v>
      </c>
      <c r="L16" s="32">
        <v>2</v>
      </c>
      <c r="M16" s="6">
        <f t="shared" si="4"/>
        <v>33731.4</v>
      </c>
    </row>
    <row r="17" spans="1:13" ht="102.75" thickBot="1" x14ac:dyDescent="0.3">
      <c r="A17" s="1">
        <v>6</v>
      </c>
      <c r="B17" s="29" t="s">
        <v>15</v>
      </c>
      <c r="C17" s="25">
        <v>5846.78</v>
      </c>
      <c r="D17" s="21">
        <v>6139.11</v>
      </c>
      <c r="E17" s="21">
        <v>6314.52</v>
      </c>
      <c r="F17" s="6">
        <f t="shared" si="0"/>
        <v>6100.14</v>
      </c>
      <c r="G17" s="6">
        <f t="shared" si="1"/>
        <v>236.29</v>
      </c>
      <c r="H17" s="7">
        <f t="shared" si="5"/>
        <v>3.87</v>
      </c>
      <c r="I17" s="23">
        <v>5846.78</v>
      </c>
      <c r="J17" s="9">
        <v>3</v>
      </c>
      <c r="K17" s="9">
        <f t="shared" si="3"/>
        <v>17540.34</v>
      </c>
      <c r="L17" s="32">
        <v>2</v>
      </c>
      <c r="M17" s="6">
        <f t="shared" si="4"/>
        <v>35080.68</v>
      </c>
    </row>
    <row r="18" spans="1:13" x14ac:dyDescent="0.25">
      <c r="L18" s="30" t="s">
        <v>24</v>
      </c>
      <c r="M18" s="31">
        <f>SUM(M12:M17)</f>
        <v>423849.68</v>
      </c>
    </row>
  </sheetData>
  <mergeCells count="6">
    <mergeCell ref="A2:H2"/>
    <mergeCell ref="A4:H4"/>
    <mergeCell ref="A5:H5"/>
    <mergeCell ref="A10:H10"/>
    <mergeCell ref="A8:H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L27"/>
  <sheetViews>
    <sheetView tabSelected="1" workbookViewId="0">
      <selection activeCell="A4" sqref="A4:F4"/>
    </sheetView>
  </sheetViews>
  <sheetFormatPr defaultRowHeight="15" x14ac:dyDescent="0.25"/>
  <cols>
    <col min="1" max="1" width="3.85546875" style="34" customWidth="1"/>
    <col min="2" max="2" width="36" style="34" customWidth="1"/>
    <col min="3" max="3" width="15.5703125" style="34" customWidth="1"/>
    <col min="4" max="5" width="15.85546875" style="34" customWidth="1"/>
    <col min="6" max="6" width="20.85546875" style="34" customWidth="1"/>
    <col min="7" max="7" width="16.85546875" style="34" customWidth="1"/>
    <col min="8" max="9" width="16.5703125" style="34" customWidth="1"/>
    <col min="10" max="10" width="17.5703125" style="42" customWidth="1"/>
    <col min="11" max="11" width="14.140625" style="34" customWidth="1"/>
    <col min="12" max="16384" width="9.140625" style="34"/>
  </cols>
  <sheetData>
    <row r="2" spans="1:12" x14ac:dyDescent="0.25">
      <c r="A2" s="36" t="s">
        <v>0</v>
      </c>
      <c r="B2" s="36"/>
      <c r="C2" s="36"/>
      <c r="D2" s="36"/>
      <c r="E2" s="36"/>
      <c r="F2" s="36"/>
      <c r="G2" s="33"/>
      <c r="H2" s="33"/>
      <c r="I2" s="33"/>
      <c r="J2" s="41"/>
      <c r="K2" s="33"/>
      <c r="L2" s="33"/>
    </row>
    <row r="3" spans="1:12" x14ac:dyDescent="0.25">
      <c r="C3" s="33"/>
      <c r="D3" s="33"/>
      <c r="E3" s="33"/>
      <c r="F3" s="33"/>
      <c r="G3" s="33"/>
      <c r="H3" s="33"/>
      <c r="I3" s="33"/>
      <c r="J3" s="41"/>
      <c r="K3" s="33"/>
      <c r="L3" s="33"/>
    </row>
    <row r="4" spans="1:12" x14ac:dyDescent="0.25">
      <c r="A4" s="37" t="s">
        <v>9</v>
      </c>
      <c r="B4" s="37"/>
      <c r="C4" s="37"/>
      <c r="D4" s="37"/>
      <c r="E4" s="37"/>
      <c r="F4" s="37"/>
    </row>
    <row r="5" spans="1:12" x14ac:dyDescent="0.25">
      <c r="A5" s="37" t="s">
        <v>1</v>
      </c>
      <c r="B5" s="37"/>
      <c r="C5" s="37"/>
      <c r="D5" s="37"/>
      <c r="E5" s="37"/>
      <c r="F5" s="37"/>
    </row>
    <row r="7" spans="1:12" x14ac:dyDescent="0.25">
      <c r="B7" s="39" t="s">
        <v>32</v>
      </c>
      <c r="C7" s="39"/>
      <c r="D7" s="39"/>
      <c r="E7" s="39"/>
      <c r="F7" s="39"/>
      <c r="G7" s="39"/>
      <c r="H7" s="39"/>
      <c r="I7" s="39"/>
      <c r="J7" s="39"/>
      <c r="K7" s="39"/>
    </row>
    <row r="8" spans="1:12" ht="27.75" customHeight="1" x14ac:dyDescent="0.25">
      <c r="A8" s="37" t="s">
        <v>7</v>
      </c>
      <c r="B8" s="37"/>
      <c r="C8" s="37"/>
      <c r="D8" s="37"/>
      <c r="E8" s="37"/>
      <c r="F8" s="37"/>
    </row>
    <row r="10" spans="1:12" x14ac:dyDescent="0.25">
      <c r="A10" s="38" t="s">
        <v>5</v>
      </c>
      <c r="B10" s="38"/>
      <c r="C10" s="38"/>
      <c r="D10" s="38"/>
      <c r="E10" s="38"/>
      <c r="F10" s="38"/>
      <c r="G10" s="1"/>
      <c r="H10" s="1"/>
      <c r="I10" s="1"/>
      <c r="J10" s="32"/>
      <c r="K10" s="1"/>
    </row>
    <row r="11" spans="1:12" s="33" customFormat="1" ht="100.5" thickBot="1" x14ac:dyDescent="0.3">
      <c r="A11" s="26" t="s">
        <v>4</v>
      </c>
      <c r="B11" s="27" t="s">
        <v>8</v>
      </c>
      <c r="C11" s="4" t="s">
        <v>16</v>
      </c>
      <c r="D11" s="4" t="s">
        <v>17</v>
      </c>
      <c r="E11" s="4" t="s">
        <v>18</v>
      </c>
      <c r="F11" s="4" t="s">
        <v>19</v>
      </c>
      <c r="G11" s="35" t="s">
        <v>20</v>
      </c>
      <c r="H11" s="35" t="s">
        <v>21</v>
      </c>
      <c r="I11" s="35" t="s">
        <v>23</v>
      </c>
      <c r="J11" s="43" t="s">
        <v>22</v>
      </c>
      <c r="K11" s="35" t="s">
        <v>6</v>
      </c>
    </row>
    <row r="12" spans="1:12" ht="78.75" customHeight="1" thickBot="1" x14ac:dyDescent="0.3">
      <c r="A12" s="1">
        <v>1</v>
      </c>
      <c r="B12" s="28" t="s">
        <v>10</v>
      </c>
      <c r="C12" s="24">
        <v>815.36</v>
      </c>
      <c r="D12" s="20">
        <v>856.13</v>
      </c>
      <c r="E12" s="20">
        <v>880.59</v>
      </c>
      <c r="F12" s="6">
        <f t="shared" ref="F12:F23" si="0">AVERAGE(C12:E12)</f>
        <v>850.69</v>
      </c>
      <c r="G12" s="22">
        <v>815.36</v>
      </c>
      <c r="H12" s="9">
        <v>40</v>
      </c>
      <c r="I12" s="9">
        <f>G12*H12</f>
        <v>32614.400000000001</v>
      </c>
      <c r="J12" s="32">
        <v>4</v>
      </c>
      <c r="K12" s="6">
        <f>I12*J12</f>
        <v>130457.60000000001</v>
      </c>
    </row>
    <row r="13" spans="1:12" ht="78.75" customHeight="1" thickBot="1" x14ac:dyDescent="0.3">
      <c r="A13" s="1">
        <v>2</v>
      </c>
      <c r="B13" s="28" t="s">
        <v>11</v>
      </c>
      <c r="C13" s="25">
        <v>847.97</v>
      </c>
      <c r="D13" s="21">
        <v>890.37</v>
      </c>
      <c r="E13" s="21">
        <v>915.81</v>
      </c>
      <c r="F13" s="6">
        <f t="shared" si="0"/>
        <v>884.72</v>
      </c>
      <c r="G13" s="23">
        <v>847.97</v>
      </c>
      <c r="H13" s="10">
        <v>40</v>
      </c>
      <c r="I13" s="9">
        <f t="shared" ref="I13:I23" si="1">G13*H13</f>
        <v>33918.800000000003</v>
      </c>
      <c r="J13" s="32">
        <v>4</v>
      </c>
      <c r="K13" s="6">
        <f t="shared" ref="K13:K23" si="2">I13*J13</f>
        <v>135675.20000000001</v>
      </c>
    </row>
    <row r="14" spans="1:12" ht="41.25" customHeight="1" thickBot="1" x14ac:dyDescent="0.3">
      <c r="A14" s="1">
        <v>3</v>
      </c>
      <c r="B14" s="29" t="s">
        <v>12</v>
      </c>
      <c r="C14" s="25">
        <v>1089.52</v>
      </c>
      <c r="D14" s="21">
        <v>1144</v>
      </c>
      <c r="E14" s="21">
        <v>1176.68</v>
      </c>
      <c r="F14" s="6">
        <f t="shared" si="0"/>
        <v>1136.73</v>
      </c>
      <c r="G14" s="23">
        <v>1089.52</v>
      </c>
      <c r="H14" s="10">
        <v>40</v>
      </c>
      <c r="I14" s="9">
        <f t="shared" si="1"/>
        <v>43580.800000000003</v>
      </c>
      <c r="J14" s="32">
        <v>1</v>
      </c>
      <c r="K14" s="6">
        <f t="shared" si="2"/>
        <v>43580.800000000003</v>
      </c>
    </row>
    <row r="15" spans="1:12" ht="41.25" customHeight="1" thickBot="1" x14ac:dyDescent="0.3">
      <c r="A15" s="1">
        <v>4</v>
      </c>
      <c r="B15" s="29" t="s">
        <v>13</v>
      </c>
      <c r="C15" s="25">
        <v>1133.0999999999999</v>
      </c>
      <c r="D15" s="21">
        <v>1189.76</v>
      </c>
      <c r="E15" s="21">
        <v>1223.75</v>
      </c>
      <c r="F15" s="6">
        <f t="shared" si="0"/>
        <v>1182.2</v>
      </c>
      <c r="G15" s="23">
        <v>1133.0999999999999</v>
      </c>
      <c r="H15" s="9">
        <v>40</v>
      </c>
      <c r="I15" s="9">
        <f t="shared" si="1"/>
        <v>45324</v>
      </c>
      <c r="J15" s="32">
        <v>1</v>
      </c>
      <c r="K15" s="6">
        <f t="shared" si="2"/>
        <v>45324</v>
      </c>
    </row>
    <row r="16" spans="1:12" ht="83.25" customHeight="1" thickBot="1" x14ac:dyDescent="0.3">
      <c r="A16" s="1">
        <v>5</v>
      </c>
      <c r="B16" s="29" t="s">
        <v>14</v>
      </c>
      <c r="C16" s="25">
        <v>5621.9</v>
      </c>
      <c r="D16" s="21">
        <v>5903</v>
      </c>
      <c r="E16" s="21">
        <v>6071.65</v>
      </c>
      <c r="F16" s="6">
        <f t="shared" si="0"/>
        <v>5865.52</v>
      </c>
      <c r="G16" s="23">
        <v>5621.9</v>
      </c>
      <c r="H16" s="9">
        <v>3</v>
      </c>
      <c r="I16" s="9">
        <f t="shared" si="1"/>
        <v>16865.7</v>
      </c>
      <c r="J16" s="32">
        <v>2</v>
      </c>
      <c r="K16" s="6">
        <f t="shared" si="2"/>
        <v>33731.4</v>
      </c>
    </row>
    <row r="17" spans="1:11" ht="83.25" customHeight="1" thickBot="1" x14ac:dyDescent="0.3">
      <c r="A17" s="1">
        <v>6</v>
      </c>
      <c r="B17" s="29" t="s">
        <v>15</v>
      </c>
      <c r="C17" s="25">
        <v>5846.78</v>
      </c>
      <c r="D17" s="21">
        <v>6139.11</v>
      </c>
      <c r="E17" s="21">
        <v>6314.52</v>
      </c>
      <c r="F17" s="6">
        <f t="shared" si="0"/>
        <v>6100.14</v>
      </c>
      <c r="G17" s="23">
        <v>5846.78</v>
      </c>
      <c r="H17" s="9">
        <v>3</v>
      </c>
      <c r="I17" s="9">
        <f t="shared" si="1"/>
        <v>17540.34</v>
      </c>
      <c r="J17" s="32">
        <v>2</v>
      </c>
      <c r="K17" s="6">
        <f t="shared" si="2"/>
        <v>35080.68</v>
      </c>
    </row>
    <row r="18" spans="1:11" ht="126" customHeight="1" thickBot="1" x14ac:dyDescent="0.3">
      <c r="A18" s="1">
        <v>7</v>
      </c>
      <c r="B18" s="29" t="s">
        <v>26</v>
      </c>
      <c r="C18" s="25">
        <v>2129.11</v>
      </c>
      <c r="D18" s="21">
        <v>2235.5700000000002</v>
      </c>
      <c r="E18" s="21">
        <v>2299.44</v>
      </c>
      <c r="F18" s="6">
        <f t="shared" si="0"/>
        <v>2221.37</v>
      </c>
      <c r="G18" s="23">
        <v>2129.11</v>
      </c>
      <c r="H18" s="9">
        <v>8</v>
      </c>
      <c r="I18" s="9">
        <f t="shared" si="1"/>
        <v>17032.88</v>
      </c>
      <c r="J18" s="32">
        <v>4</v>
      </c>
      <c r="K18" s="6">
        <f t="shared" si="2"/>
        <v>68131.520000000004</v>
      </c>
    </row>
    <row r="19" spans="1:11" ht="126" customHeight="1" thickBot="1" x14ac:dyDescent="0.3">
      <c r="A19" s="1">
        <v>8</v>
      </c>
      <c r="B19" s="29" t="s">
        <v>27</v>
      </c>
      <c r="C19" s="25">
        <v>2214.27</v>
      </c>
      <c r="D19" s="21">
        <v>2324.9899999999998</v>
      </c>
      <c r="E19" s="21">
        <v>2391.42</v>
      </c>
      <c r="F19" s="6">
        <f t="shared" si="0"/>
        <v>2310.23</v>
      </c>
      <c r="G19" s="23">
        <v>2214.27</v>
      </c>
      <c r="H19" s="9">
        <v>8</v>
      </c>
      <c r="I19" s="9">
        <f t="shared" si="1"/>
        <v>17714.16</v>
      </c>
      <c r="J19" s="32">
        <v>4</v>
      </c>
      <c r="K19" s="6">
        <f t="shared" si="2"/>
        <v>70856.639999999999</v>
      </c>
    </row>
    <row r="20" spans="1:11" ht="26.25" thickBot="1" x14ac:dyDescent="0.3">
      <c r="A20" s="1">
        <v>9</v>
      </c>
      <c r="B20" s="29" t="s">
        <v>28</v>
      </c>
      <c r="C20" s="25">
        <v>669.61</v>
      </c>
      <c r="D20" s="21">
        <v>703.09</v>
      </c>
      <c r="E20" s="21">
        <v>723.18</v>
      </c>
      <c r="F20" s="6">
        <f t="shared" si="0"/>
        <v>698.63</v>
      </c>
      <c r="G20" s="23">
        <v>669.61</v>
      </c>
      <c r="H20" s="9">
        <v>6</v>
      </c>
      <c r="I20" s="9">
        <f t="shared" si="1"/>
        <v>4017.66</v>
      </c>
      <c r="J20" s="32">
        <v>2</v>
      </c>
      <c r="K20" s="6">
        <f t="shared" si="2"/>
        <v>8035.32</v>
      </c>
    </row>
    <row r="21" spans="1:11" ht="26.25" thickBot="1" x14ac:dyDescent="0.3">
      <c r="A21" s="1">
        <v>10</v>
      </c>
      <c r="B21" s="29" t="s">
        <v>29</v>
      </c>
      <c r="C21" s="25">
        <v>696.4</v>
      </c>
      <c r="D21" s="21">
        <v>731.21</v>
      </c>
      <c r="E21" s="21">
        <v>752.11</v>
      </c>
      <c r="F21" s="6">
        <f t="shared" si="0"/>
        <v>726.57</v>
      </c>
      <c r="G21" s="23">
        <v>696.4</v>
      </c>
      <c r="H21" s="9">
        <v>6</v>
      </c>
      <c r="I21" s="9">
        <f t="shared" si="1"/>
        <v>4178.3999999999996</v>
      </c>
      <c r="J21" s="32">
        <v>2</v>
      </c>
      <c r="K21" s="6">
        <f t="shared" si="2"/>
        <v>8356.7999999999993</v>
      </c>
    </row>
    <row r="22" spans="1:11" ht="26.25" thickBot="1" x14ac:dyDescent="0.3">
      <c r="A22" s="1">
        <v>11</v>
      </c>
      <c r="B22" s="29" t="s">
        <v>30</v>
      </c>
      <c r="C22" s="25">
        <v>48.92</v>
      </c>
      <c r="D22" s="21">
        <v>51.37</v>
      </c>
      <c r="E22" s="21">
        <v>52.83</v>
      </c>
      <c r="F22" s="6">
        <f t="shared" si="0"/>
        <v>51.04</v>
      </c>
      <c r="G22" s="23">
        <v>48.92</v>
      </c>
      <c r="H22" s="9">
        <v>40</v>
      </c>
      <c r="I22" s="9">
        <f t="shared" si="1"/>
        <v>1956.8</v>
      </c>
      <c r="J22" s="32">
        <v>1</v>
      </c>
      <c r="K22" s="6">
        <f t="shared" si="2"/>
        <v>1956.8</v>
      </c>
    </row>
    <row r="23" spans="1:11" ht="26.25" thickBot="1" x14ac:dyDescent="0.3">
      <c r="A23" s="1">
        <v>12</v>
      </c>
      <c r="B23" s="29" t="s">
        <v>31</v>
      </c>
      <c r="C23" s="25">
        <v>50.88</v>
      </c>
      <c r="D23" s="21">
        <v>53.42</v>
      </c>
      <c r="E23" s="21">
        <v>54.95</v>
      </c>
      <c r="F23" s="6">
        <f t="shared" si="0"/>
        <v>53.08</v>
      </c>
      <c r="G23" s="23">
        <v>50.88</v>
      </c>
      <c r="H23" s="9">
        <v>40</v>
      </c>
      <c r="I23" s="9">
        <f t="shared" si="1"/>
        <v>2035.2</v>
      </c>
      <c r="J23" s="32">
        <v>1</v>
      </c>
      <c r="K23" s="6">
        <f t="shared" si="2"/>
        <v>2035.2</v>
      </c>
    </row>
    <row r="24" spans="1:11" x14ac:dyDescent="0.25">
      <c r="J24" s="41" t="s">
        <v>24</v>
      </c>
      <c r="K24" s="31">
        <f>SUM(K12:K23)</f>
        <v>583221.96</v>
      </c>
    </row>
    <row r="26" spans="1:11" x14ac:dyDescent="0.25">
      <c r="J26" s="42">
        <v>2027</v>
      </c>
      <c r="K26" s="40">
        <f>K12+K14+K16+K18+K20+K22</f>
        <v>285893.44</v>
      </c>
    </row>
    <row r="27" spans="1:11" x14ac:dyDescent="0.25">
      <c r="J27" s="42">
        <v>2028</v>
      </c>
      <c r="K27" s="40">
        <f>K13+K15+K17+K19+K21+K23</f>
        <v>297328.52</v>
      </c>
    </row>
  </sheetData>
  <mergeCells count="6">
    <mergeCell ref="A2:F2"/>
    <mergeCell ref="A4:F4"/>
    <mergeCell ref="A5:F5"/>
    <mergeCell ref="B7:K7"/>
    <mergeCell ref="A8:F8"/>
    <mergeCell ref="A10:F10"/>
  </mergeCells>
  <pageMargins left="0.70866141732283472" right="0.70866141732283472" top="0.74803149606299213" bottom="0.74803149606299213" header="0.31496062992125984" footer="0.31496062992125984"/>
  <pageSetup paperSize="9" scale="69" fitToHeight="2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Колесникова Екатерина Владимировна</cp:lastModifiedBy>
  <cp:lastPrinted>2026-05-08T06:54:31Z</cp:lastPrinted>
  <dcterms:created xsi:type="dcterms:W3CDTF">2014-02-20T07:55:18Z</dcterms:created>
  <dcterms:modified xsi:type="dcterms:W3CDTF">2026-05-08T07:04:28Z</dcterms:modified>
</cp:coreProperties>
</file>