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6.wmf" ContentType="image/x-wmf"/>
  <Override PartName="/xl/media/image27.wmf" ContentType="image/x-wmf"/>
  <Override PartName="/xl/media/image28.wmf" ContentType="image/x-wmf"/>
  <Override PartName="/xl/media/image29.wmf" ContentType="image/x-wmf"/>
  <Override PartName="/xl/media/image30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ых п" sheetId="1" state="visible" r:id="rId2"/>
    <sheet name="Лист2" sheetId="2" state="visible" r:id="rId3"/>
  </sheets>
  <definedNames>
    <definedName function="false" hidden="false" localSheetId="0" name="_xlnm.Print_Area" vbProcedure="false">'дых п'!$A$1:$N$11</definedName>
    <definedName function="false" hidden="false" localSheetId="0" name="_xlnm._FilterDatabase" vbProcedure="false">'дых п'!$A$3:$N$9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<sst xmlns="http://schemas.openxmlformats.org/spreadsheetml/2006/main" count="22" uniqueCount="22">
  <si>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 xml:space="preserve">Обоснование начальной (максимальной) цены контракта на выполнение работ по дезинфекции вентиляционных каналов, оборудования (климатической и общеобменной (приточно-вытяжной) систем вентиляции) и помещений венткамер по адресу: г.СПб, Учебный пер, д.5, лит. «А»</t>
  </si>
  <si>
    <t xml:space="preserve">№ п\п</t>
  </si>
  <si>
    <t xml:space="preserve">Наименование товара</t>
  </si>
  <si>
    <t xml:space="preserve">Ед. изм.</t>
  </si>
  <si>
    <t xml:space="preserve">Кол-во</t>
  </si>
  <si>
    <t xml:space="preserve">Коммерческие предложения, цена за ед.измерения (руб.)</t>
  </si>
  <si>
    <t xml:space="preserve">Оценка однородности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</si>
  <si>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</si>
  <si>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КП №1 исх. № б/н от 03.02.2026</t>
  </si>
  <si>
    <t xml:space="preserve">КП №2 исх. № ДЗС-ОПД-29 от 03.02.2026</t>
  </si>
  <si>
    <t xml:space="preserve">КП №3 исх. № б/н от 03.02.2026</t>
  </si>
  <si>
    <t xml:space="preserve">Средняя арифметическая цена за единицу     &lt;ц&gt; </t>
  </si>
  <si>
    <t xml:space="preserve">Среднее квадратичное отклонение</t>
  </si>
  <si>
    <r>
      <rPr>
        <b val="true"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 val="true"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</si>
  <si>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 val="true"/>
        <sz val="10"/>
        <color rgb="FF000000"/>
        <rFont val="Times New Roman"/>
        <family val="1"/>
        <charset val="204"/>
      </rPr>
      <t xml:space="preserve"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</si>
  <si>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(руб.)</t>
  </si>
  <si>
    <r>
      <rPr>
        <sz val="10"/>
        <color rgb="FF000000"/>
        <rFont val="Times New Roman"/>
        <family val="1"/>
        <charset val="204"/>
      </rPr>
      <t xml:space="preserve">НЦЕi +НДС</t>
    </r>
    <r>
      <rPr>
        <b val="true"/>
        <sz val="10"/>
        <color rgb="FF000000"/>
        <rFont val="Times New Roman"/>
        <family val="1"/>
        <charset val="204"/>
      </rPr>
      <t xml:space="preserve">, </t>
    </r>
    <r>
      <rPr>
        <b val="true"/>
        <sz val="6"/>
        <color rgb="FF000000"/>
        <rFont val="Times New Roman"/>
        <family val="1"/>
        <charset val="204"/>
      </rPr>
      <t xml:space="preserve">      </t>
    </r>
    <r>
      <rPr>
        <sz val="6"/>
        <color rgb="FF000000"/>
        <rFont val="Times New Roman"/>
        <family val="1"/>
        <charset val="204"/>
      </rPr>
      <t xml:space="preserve">НЦЕi - начальная цена единицы i-й позиции изделия, определяемая в соответствии с настоящим порядком (по применимости);</t>
    </r>
  </si>
  <si>
    <t xml:space="preserve">Выполнение работ по дезинфекции вентиляционных каналов, оборудования (климатической и общеобменной (приточно-вытяжной) систем вентиляции) и помещений венткамер по адресу: г.СПб, Учебный пер, д.5, лит. «А»</t>
  </si>
  <si>
    <t xml:space="preserve">м3</t>
  </si>
  <si>
    <t xml:space="preserve">В результате проведенного расчета Н(М)ЦК, ЦКЕП контракта составила:</t>
  </si>
  <si>
    <t xml:space="preserve"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</si>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</sst>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_-* #,##0.00&quot;р.&quot;_-;\-* #,##0.00&quot;р.&quot;_-;_-* \-??&quot;р.&quot;_-;_-@_-"/>
    <numFmt numFmtId="168" formatCode="_-* #,##0.00_р_._-;\-* #,##0.00_р_._-;_-* \-??_р_._-;_-@_-"/>
    <numFmt numFmtId="169" formatCode="_-* #,##0.00\ _₽_-;\-* #,##0.00\ _₽_-;_-* \-??\ _₽_-;_-@_-"/>
    <numFmt numFmtId="170" formatCode="0"/>
  </numFmts>
  <fonts count="22">
    <font>
      <sz val="10"/>
      <name val="Arial Cyr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name val="Times New Roman"/>
      <family val="1"/>
      <charset val="204"/>
    </font>
    <font>
      <sz val="14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6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6"/>
      <name val="Times New Roman"/>
      <family val="1"/>
      <charset val="204"/>
    </font>
    <font>
      <sz val="11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color rgb="FFC9211E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name val="Arial Cyr"/>
      <family val="0"/>
      <charset val="204"/>
    </font>
    <font>
      <b val="true"/>
      <sz val="10"/>
      <name val="Arial Cyr"/>
      <family val="0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CB9CA"/>
        <bgColor rgb="FF99CCFF"/>
      </patternFill>
    </fill>
    <fill>
      <patternFill patternType="solid">
        <fgColor rgb="FFF8CBAC"/>
        <bgColor rgb="FFFF99CC"/>
      </patternFill>
    </fill>
    <fill>
      <patternFill patternType="solid">
        <fgColor rgb="FFBCD6EE"/>
        <bgColor rgb="FF99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2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7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CB9C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CD6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6.wmf"/><Relationship Id="rId2" Type="http://schemas.openxmlformats.org/officeDocument/2006/relationships/image" Target="../media/image27.wmf"/><Relationship Id="rId3" Type="http://schemas.openxmlformats.org/officeDocument/2006/relationships/image" Target="../media/image28.wmf"/><Relationship Id="rId4" Type="http://schemas.openxmlformats.org/officeDocument/2006/relationships/image" Target="../media/image29.wmf"/><Relationship Id="rId5" Type="http://schemas.openxmlformats.org/officeDocument/2006/relationships/image" Target="../media/image30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1560600</xdr:colOff>
      <xdr:row>3</xdr:row>
      <xdr:rowOff>304200</xdr:rowOff>
    </xdr:from>
    <xdr:to>
      <xdr:col>11</xdr:col>
      <xdr:colOff>934920</xdr:colOff>
      <xdr:row>3</xdr:row>
      <xdr:rowOff>620640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11074680" y="2666160"/>
          <a:ext cx="1026360" cy="316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11</xdr:col>
      <xdr:colOff>69840</xdr:colOff>
      <xdr:row>3</xdr:row>
      <xdr:rowOff>1084320</xdr:rowOff>
    </xdr:from>
    <xdr:to>
      <xdr:col>12</xdr:col>
      <xdr:colOff>339120</xdr:colOff>
      <xdr:row>3</xdr:row>
      <xdr:rowOff>1286280</xdr:rowOff>
    </xdr:to>
    <xdr:pic>
      <xdr:nvPicPr>
        <xdr:cNvPr id="1" name="Picture 1" descr=""/>
        <xdr:cNvPicPr/>
      </xdr:nvPicPr>
      <xdr:blipFill>
        <a:blip r:embed="rId2"/>
        <a:stretch/>
      </xdr:blipFill>
      <xdr:spPr>
        <a:xfrm>
          <a:off x="11235960" y="3446280"/>
          <a:ext cx="1226880" cy="201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11</xdr:col>
      <xdr:colOff>91080</xdr:colOff>
      <xdr:row>3</xdr:row>
      <xdr:rowOff>1617840</xdr:rowOff>
    </xdr:from>
    <xdr:to>
      <xdr:col>12</xdr:col>
      <xdr:colOff>411840</xdr:colOff>
      <xdr:row>3</xdr:row>
      <xdr:rowOff>1915200</xdr:rowOff>
    </xdr:to>
    <xdr:pic>
      <xdr:nvPicPr>
        <xdr:cNvPr id="2" name="Picture 5" descr=""/>
        <xdr:cNvPicPr/>
      </xdr:nvPicPr>
      <xdr:blipFill>
        <a:blip r:embed="rId3"/>
        <a:stretch/>
      </xdr:blipFill>
      <xdr:spPr>
        <a:xfrm>
          <a:off x="11257200" y="3979800"/>
          <a:ext cx="1278360" cy="297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11</xdr:col>
      <xdr:colOff>281520</xdr:colOff>
      <xdr:row>3</xdr:row>
      <xdr:rowOff>1417680</xdr:rowOff>
    </xdr:from>
    <xdr:to>
      <xdr:col>11</xdr:col>
      <xdr:colOff>407160</xdr:colOff>
      <xdr:row>3</xdr:row>
      <xdr:rowOff>1619640</xdr:rowOff>
    </xdr:to>
    <xdr:pic>
      <xdr:nvPicPr>
        <xdr:cNvPr id="3" name="Picture 6" descr=""/>
        <xdr:cNvPicPr/>
      </xdr:nvPicPr>
      <xdr:blipFill>
        <a:blip r:embed="rId4"/>
        <a:stretch/>
      </xdr:blipFill>
      <xdr:spPr>
        <a:xfrm>
          <a:off x="11447640" y="3779640"/>
          <a:ext cx="125640" cy="20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836280</xdr:colOff>
      <xdr:row>3</xdr:row>
      <xdr:rowOff>29880</xdr:rowOff>
    </xdr:from>
    <xdr:to>
      <xdr:col>13</xdr:col>
      <xdr:colOff>2070000</xdr:colOff>
      <xdr:row>3</xdr:row>
      <xdr:rowOff>1917000</xdr:rowOff>
    </xdr:to>
    <xdr:pic>
      <xdr:nvPicPr>
        <xdr:cNvPr id="4" name="Рисунок 16" descr=""/>
        <xdr:cNvPicPr/>
      </xdr:nvPicPr>
      <xdr:blipFill>
        <a:blip r:embed="rId5"/>
        <a:stretch/>
      </xdr:blipFill>
      <xdr:spPr>
        <a:xfrm>
          <a:off x="12960000" y="2391840"/>
          <a:ext cx="2079720" cy="18871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true"/>
  </sheetPr>
  <dimension ref="A1:P8"/>
  <sheetViews>
    <sheetView showFormulas="false" showGridLines="true" showRowColHeaders="true" showZeros="true" rightToLeft="false" tabSelected="true" showOutlineSymbols="true" defaultGridColor="true" view="normal" topLeftCell="A3" colorId="64" zoomScale="95" zoomScaleNormal="95" zoomScalePageLayoutView="100" workbookViewId="0">
      <selection pane="topLeft" activeCell="E5" activeCellId="0" sqref="E5"/>
    </sheetView>
  </sheetViews>
  <sheetFormatPr defaultRowHeight="12.8" zeroHeight="false" outlineLevelRow="0" outlineLevelCol="0"/>
  <cols>
    <col collapsed="false" customWidth="true" hidden="false" outlineLevel="0" max="1" min="1" style="1" width="6.01"/>
    <col collapsed="false" customWidth="true" hidden="false" outlineLevel="0" max="2" min="2" style="2" width="30.22"/>
    <col collapsed="false" customWidth="true" hidden="false" outlineLevel="0" max="3" min="3" style="1" width="8.14"/>
    <col collapsed="false" customWidth="true" hidden="false" outlineLevel="0" max="4" min="4" style="2" width="8.57"/>
    <col collapsed="false" customWidth="true" hidden="false" outlineLevel="0" max="5" min="5" style="3" width="10.71"/>
    <col collapsed="false" customWidth="true" hidden="false" outlineLevel="0" max="6" min="6" style="3" width="11.3"/>
    <col collapsed="false" customWidth="true" hidden="false" outlineLevel="0" max="7" min="7" style="3" width="11.14"/>
    <col collapsed="false" customWidth="true" hidden="false" outlineLevel="0" max="8" min="8" style="2" width="13.29"/>
    <col collapsed="false" customWidth="true" hidden="false" outlineLevel="0" max="9" min="9" style="2" width="16.87"/>
    <col collapsed="false" customWidth="true" hidden="false" outlineLevel="0" max="10" min="10" style="2" width="18.58"/>
    <col collapsed="false" customWidth="true" hidden="false" outlineLevel="0" max="11" min="11" style="2" width="23.42"/>
    <col collapsed="false" customWidth="true" hidden="false" outlineLevel="0" max="12" min="12" style="2" width="13.57"/>
    <col collapsed="false" customWidth="true" hidden="false" outlineLevel="0" max="13" min="13" style="2" width="11.99"/>
    <col collapsed="false" customWidth="true" hidden="false" outlineLevel="0" max="14" min="14" style="2" width="31.15"/>
    <col collapsed="false" customWidth="true" hidden="false" outlineLevel="0" max="15" min="15" style="2" width="13.02"/>
    <col collapsed="false" customWidth="true" hidden="false" outlineLevel="0" max="1021" min="16" style="2" width="9.13"/>
    <col collapsed="false" customWidth="false" hidden="false" outlineLevel="0" max="1025" min="1022" style="0" width="11.57"/>
  </cols>
  <sheetData>
    <row r="1" customFormat="false" ht="70.5" hidden="false" customHeight="true" outlineLevel="0" collapsed="false">
      <c r="A1" s="4"/>
      <c r="B1" s="4"/>
      <c r="C1" s="4"/>
      <c r="D1" s="4"/>
      <c r="E1" s="5"/>
      <c r="F1" s="5"/>
      <c r="G1" s="5"/>
      <c r="H1" s="4"/>
      <c r="I1" s="4"/>
      <c r="J1" s="6"/>
      <c r="K1" s="6"/>
      <c r="L1" s="6"/>
      <c r="M1" s="6"/>
      <c r="N1" s="6"/>
    </row>
    <row r="2" customFormat="false" ht="70.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3" customFormat="true" ht="45" hidden="false" customHeight="true" outlineLevel="0" collapsed="false">
      <c r="A3" s="7" t="s">
        <v>1</v>
      </c>
      <c r="B3" s="8" t="s">
        <v>2</v>
      </c>
      <c r="C3" s="9" t="s">
        <v>3</v>
      </c>
      <c r="D3" s="9" t="s">
        <v>4</v>
      </c>
      <c r="E3" s="10" t="s">
        <v>5</v>
      </c>
      <c r="F3" s="10"/>
      <c r="G3" s="10"/>
      <c r="H3" s="11" t="s">
        <v>6</v>
      </c>
      <c r="I3" s="11"/>
      <c r="J3" s="11"/>
      <c r="K3" s="12" t="s">
        <v>7</v>
      </c>
      <c r="L3" s="12"/>
      <c r="M3" s="12"/>
      <c r="N3" s="12"/>
    </row>
    <row r="4" s="13" customFormat="true" ht="155.25" hidden="false" customHeight="true" outlineLevel="0" collapsed="false">
      <c r="A4" s="7"/>
      <c r="B4" s="7"/>
      <c r="C4" s="9"/>
      <c r="D4" s="9"/>
      <c r="E4" s="14" t="s">
        <v>8</v>
      </c>
      <c r="F4" s="15" t="s">
        <v>9</v>
      </c>
      <c r="G4" s="15" t="s">
        <v>10</v>
      </c>
      <c r="H4" s="7" t="s">
        <v>11</v>
      </c>
      <c r="I4" s="16" t="s">
        <v>12</v>
      </c>
      <c r="J4" s="12" t="s">
        <v>13</v>
      </c>
      <c r="K4" s="12" t="s">
        <v>14</v>
      </c>
      <c r="L4" s="7" t="s">
        <v>15</v>
      </c>
      <c r="M4" s="17" t="s">
        <v>16</v>
      </c>
      <c r="N4" s="18"/>
      <c r="O4" s="19"/>
      <c r="P4" s="19"/>
    </row>
    <row r="5" s="29" customFormat="true" ht="93.45" hidden="false" customHeight="true" outlineLevel="0" collapsed="false">
      <c r="A5" s="20" t="n">
        <v>1</v>
      </c>
      <c r="B5" s="21" t="s">
        <v>17</v>
      </c>
      <c r="C5" s="22" t="s">
        <v>18</v>
      </c>
      <c r="D5" s="23" t="n">
        <v>3622.3</v>
      </c>
      <c r="E5" s="22" t="n">
        <v>31.5</v>
      </c>
      <c r="F5" s="22" t="n">
        <v>40.8</v>
      </c>
      <c r="G5" s="22" t="n">
        <v>40.8</v>
      </c>
      <c r="H5" s="24" t="n">
        <f aca="false">AVERAGE(E5:G5)</f>
        <v>37.7</v>
      </c>
      <c r="I5" s="20" t="n">
        <f aca="false">SQRT(((SUM((POWER(E5-H5,2)),(POWER(F5-H5,2)),(POWER(G5-H5,2)))/(COLUMNS(E5:G5)-1))))</f>
        <v>5.36935750346352</v>
      </c>
      <c r="J5" s="20" t="n">
        <f aca="false">I5/H5*100</f>
        <v>14.2423275953939</v>
      </c>
      <c r="K5" s="25" t="n">
        <f aca="false">(SUM(E5:G5)/3)*D5</f>
        <v>136560.71</v>
      </c>
      <c r="L5" s="25" t="n">
        <f aca="false">K5/D5</f>
        <v>37.7</v>
      </c>
      <c r="M5" s="26" t="n">
        <f aca="false">E5</f>
        <v>31.5</v>
      </c>
      <c r="N5" s="27" t="n">
        <f aca="false">M5*D5</f>
        <v>114102.45</v>
      </c>
      <c r="O5" s="28"/>
    </row>
    <row r="6" customFormat="false" ht="12.8" hidden="false" customHeight="false" outlineLevel="0" collapsed="false">
      <c r="D6" s="30"/>
      <c r="E6" s="31"/>
      <c r="F6" s="31"/>
      <c r="G6" s="31"/>
      <c r="H6" s="32"/>
      <c r="I6" s="33"/>
      <c r="J6" s="33"/>
      <c r="K6" s="34"/>
      <c r="L6" s="34"/>
      <c r="M6" s="31"/>
      <c r="N6" s="35"/>
    </row>
    <row r="7" customFormat="false" ht="22.5" hidden="false" customHeight="true" outlineLevel="0" collapsed="false">
      <c r="A7" s="36" t="s">
        <v>19</v>
      </c>
      <c r="B7" s="37"/>
      <c r="C7" s="37"/>
      <c r="D7" s="37"/>
      <c r="E7" s="38"/>
      <c r="F7" s="38"/>
      <c r="G7" s="38"/>
      <c r="J7" s="37"/>
      <c r="K7" s="38" t="n">
        <f aca="false">SUM(N5:N6)</f>
        <v>114102.45</v>
      </c>
      <c r="L7" s="37" t="s">
        <v>20</v>
      </c>
      <c r="M7" s="37"/>
      <c r="N7" s="39"/>
      <c r="O7" s="40"/>
    </row>
    <row r="8" customFormat="false" ht="51" hidden="false" customHeight="true" outlineLevel="0" collapsed="false">
      <c r="A8" s="41" t="s">
        <v>21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</sheetData>
  <mergeCells count="10">
    <mergeCell ref="J1:N1"/>
    <mergeCell ref="A2:N2"/>
    <mergeCell ref="A3:A4"/>
    <mergeCell ref="B3:B4"/>
    <mergeCell ref="C3:C4"/>
    <mergeCell ref="D3:D4"/>
    <mergeCell ref="E3:G3"/>
    <mergeCell ref="H3:J3"/>
    <mergeCell ref="K3:N3"/>
    <mergeCell ref="A8:N8"/>
  </mergeCells>
  <printOptions headings="false" gridLines="false" gridLinesSet="true" horizontalCentered="false" verticalCentered="false"/>
  <pageMargins left="0.45" right="0.157638888888889" top="0.78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E5:J86"/>
  <sheetViews>
    <sheetView showFormulas="false" showGridLines="true" showRowColHeaders="true" showZeros="true" rightToLeft="false" tabSelected="false" showOutlineSymbols="true" defaultGridColor="true" view="normal" topLeftCell="A48" colorId="64" zoomScale="95" zoomScaleNormal="95" zoomScalePageLayoutView="100" workbookViewId="0">
      <selection pane="topLeft" activeCell="E79" activeCellId="0" sqref="E79"/>
    </sheetView>
  </sheetViews>
  <sheetFormatPr defaultRowHeight="12.8" zeroHeight="false" outlineLevelRow="0" outlineLevelCol="0"/>
  <cols>
    <col collapsed="false" customWidth="false" hidden="false" outlineLevel="0" max="4" min="1" style="0" width="11.52"/>
    <col collapsed="false" customWidth="true" hidden="false" outlineLevel="0" max="5" min="5" style="42" width="19.83"/>
    <col collapsed="false" customWidth="false" hidden="false" outlineLevel="0" max="1025" min="6" style="0" width="11.52"/>
  </cols>
  <sheetData>
    <row r="5" customFormat="false" ht="15" hidden="false" customHeight="false" outlineLevel="0" collapsed="false">
      <c r="E5" s="43" t="n">
        <v>128</v>
      </c>
      <c r="H5" s="44" t="n">
        <v>20</v>
      </c>
      <c r="I5" s="45"/>
    </row>
    <row r="6" customFormat="false" ht="15" hidden="false" customHeight="false" outlineLevel="0" collapsed="false">
      <c r="E6" s="46" t="n">
        <v>9.6</v>
      </c>
      <c r="H6" s="47" t="n">
        <v>20</v>
      </c>
      <c r="I6" s="48"/>
    </row>
    <row r="7" customFormat="false" ht="15" hidden="false" customHeight="false" outlineLevel="0" collapsed="false">
      <c r="E7" s="46" t="n">
        <v>12.8</v>
      </c>
      <c r="H7" s="47" t="n">
        <v>40</v>
      </c>
      <c r="I7" s="48"/>
    </row>
    <row r="8" customFormat="false" ht="15" hidden="false" customHeight="false" outlineLevel="0" collapsed="false">
      <c r="E8" s="46" t="n">
        <v>0.7</v>
      </c>
      <c r="H8" s="47" t="n">
        <v>8</v>
      </c>
      <c r="I8" s="48"/>
    </row>
    <row r="9" customFormat="false" ht="15" hidden="false" customHeight="false" outlineLevel="0" collapsed="false">
      <c r="E9" s="49" t="n">
        <v>98.1</v>
      </c>
      <c r="H9" s="50" t="n">
        <v>500</v>
      </c>
      <c r="I9" s="51"/>
    </row>
    <row r="10" customFormat="false" ht="15" hidden="false" customHeight="false" outlineLevel="0" collapsed="false">
      <c r="E10" s="49" t="n">
        <v>1.9</v>
      </c>
      <c r="H10" s="50" t="n">
        <v>24</v>
      </c>
      <c r="I10" s="51"/>
    </row>
    <row r="11" customFormat="false" ht="15" hidden="false" customHeight="false" outlineLevel="0" collapsed="false">
      <c r="E11" s="49" t="n">
        <v>81</v>
      </c>
      <c r="H11" s="50" t="n">
        <v>1650</v>
      </c>
      <c r="I11" s="51"/>
    </row>
    <row r="12" customFormat="false" ht="15" hidden="false" customHeight="false" outlineLevel="0" collapsed="false">
      <c r="E12" s="49" t="n">
        <v>13</v>
      </c>
      <c r="H12" s="50" t="n">
        <v>414</v>
      </c>
      <c r="I12" s="51"/>
    </row>
    <row r="13" customFormat="false" ht="15" hidden="false" customHeight="false" outlineLevel="0" collapsed="false">
      <c r="E13" s="46" t="n">
        <v>48</v>
      </c>
      <c r="H13" s="47" t="n">
        <v>20</v>
      </c>
      <c r="I13" s="48"/>
    </row>
    <row r="14" customFormat="false" ht="15" hidden="false" customHeight="false" outlineLevel="0" collapsed="false">
      <c r="E14" s="46" t="n">
        <v>0.8</v>
      </c>
      <c r="H14" s="47" t="n">
        <v>1</v>
      </c>
      <c r="I14" s="48"/>
    </row>
    <row r="15" customFormat="false" ht="15" hidden="false" customHeight="false" outlineLevel="0" collapsed="false">
      <c r="E15" s="46" t="n">
        <v>1.4</v>
      </c>
      <c r="H15" s="47" t="n">
        <v>2</v>
      </c>
      <c r="I15" s="48"/>
    </row>
    <row r="16" customFormat="false" ht="15" hidden="false" customHeight="false" outlineLevel="0" collapsed="false">
      <c r="E16" s="46" t="n">
        <v>1.4</v>
      </c>
      <c r="H16" s="47" t="n">
        <v>4</v>
      </c>
      <c r="I16" s="48"/>
    </row>
    <row r="17" customFormat="false" ht="15" hidden="false" customHeight="false" outlineLevel="0" collapsed="false">
      <c r="E17" s="46" t="n">
        <v>0.7</v>
      </c>
      <c r="H17" s="47" t="n">
        <v>4</v>
      </c>
      <c r="I17" s="48"/>
    </row>
    <row r="18" customFormat="false" ht="15" hidden="false" customHeight="false" outlineLevel="0" collapsed="false">
      <c r="E18" s="46" t="n">
        <v>4.8</v>
      </c>
      <c r="H18" s="47" t="n">
        <v>60</v>
      </c>
      <c r="I18" s="48"/>
    </row>
    <row r="19" customFormat="false" ht="15" hidden="false" customHeight="false" outlineLevel="0" collapsed="false">
      <c r="E19" s="46" t="n">
        <v>1</v>
      </c>
      <c r="H19" s="47" t="n">
        <v>11</v>
      </c>
      <c r="I19" s="48"/>
    </row>
    <row r="20" customFormat="false" ht="15" hidden="false" customHeight="false" outlineLevel="0" collapsed="false">
      <c r="E20" s="49" t="n">
        <v>14</v>
      </c>
      <c r="H20" s="50" t="n">
        <v>88</v>
      </c>
      <c r="I20" s="51"/>
    </row>
    <row r="21" customFormat="false" ht="15" hidden="false" customHeight="false" outlineLevel="0" collapsed="false">
      <c r="E21" s="49" t="n">
        <v>3.6</v>
      </c>
      <c r="H21" s="50" t="n">
        <v>45</v>
      </c>
      <c r="I21" s="51"/>
    </row>
    <row r="22" customFormat="false" ht="15" hidden="false" customHeight="false" outlineLevel="0" collapsed="false">
      <c r="E22" s="49" t="n">
        <v>6.2</v>
      </c>
      <c r="H22" s="50" t="n">
        <v>199</v>
      </c>
      <c r="I22" s="51"/>
    </row>
    <row r="23" customFormat="false" ht="15" hidden="false" customHeight="false" outlineLevel="0" collapsed="false">
      <c r="E23" s="46" t="n">
        <v>38.4</v>
      </c>
      <c r="H23" s="47" t="n">
        <v>20</v>
      </c>
      <c r="I23" s="48"/>
    </row>
    <row r="24" customFormat="false" ht="15" hidden="false" customHeight="false" outlineLevel="0" collapsed="false">
      <c r="E24" s="46" t="n">
        <v>0.6</v>
      </c>
      <c r="H24" s="47" t="n">
        <v>2</v>
      </c>
      <c r="I24" s="48"/>
    </row>
    <row r="25" customFormat="false" ht="15" hidden="false" customHeight="false" outlineLevel="0" collapsed="false">
      <c r="E25" s="46" t="n">
        <v>0.4</v>
      </c>
      <c r="H25" s="47" t="n">
        <v>4</v>
      </c>
      <c r="I25" s="48"/>
    </row>
    <row r="26" customFormat="false" ht="15" hidden="false" customHeight="false" outlineLevel="0" collapsed="false">
      <c r="E26" s="49" t="n">
        <v>5.5</v>
      </c>
      <c r="H26" s="50" t="n">
        <v>175</v>
      </c>
      <c r="I26" s="51"/>
    </row>
    <row r="27" customFormat="false" ht="15" hidden="false" customHeight="false" outlineLevel="0" collapsed="false">
      <c r="E27" s="46" t="n">
        <v>1</v>
      </c>
      <c r="H27" s="52"/>
      <c r="I27" s="52"/>
      <c r="J27" s="53"/>
    </row>
    <row r="28" customFormat="false" ht="15" hidden="false" customHeight="false" outlineLevel="0" collapsed="false">
      <c r="E28" s="46" t="n">
        <v>43.8</v>
      </c>
      <c r="H28" s="47" t="n">
        <v>0.35</v>
      </c>
      <c r="I28" s="48"/>
    </row>
    <row r="29" customFormat="false" ht="15" hidden="false" customHeight="false" outlineLevel="0" collapsed="false">
      <c r="E29" s="46" t="n">
        <v>0.1</v>
      </c>
      <c r="H29" s="47" t="n">
        <v>15.2</v>
      </c>
      <c r="I29" s="48"/>
    </row>
    <row r="30" customFormat="false" ht="15" hidden="false" customHeight="false" outlineLevel="0" collapsed="false">
      <c r="E30" s="46" t="n">
        <v>28.8</v>
      </c>
      <c r="H30" s="47" t="n">
        <v>0.2</v>
      </c>
      <c r="I30" s="48"/>
    </row>
    <row r="31" customFormat="false" ht="15" hidden="false" customHeight="false" outlineLevel="0" collapsed="false">
      <c r="E31" s="46" t="n">
        <v>1.8</v>
      </c>
      <c r="H31" s="47" t="n">
        <v>9</v>
      </c>
      <c r="I31" s="48"/>
    </row>
    <row r="32" customFormat="false" ht="15" hidden="false" customHeight="false" outlineLevel="0" collapsed="false">
      <c r="E32" s="46" t="n">
        <v>34.3</v>
      </c>
      <c r="H32" s="47" t="n">
        <v>0.6</v>
      </c>
      <c r="I32" s="48"/>
    </row>
    <row r="33" customFormat="false" ht="15" hidden="false" customHeight="false" outlineLevel="0" collapsed="false">
      <c r="E33" s="46" t="n">
        <v>22.2</v>
      </c>
      <c r="H33" s="47" t="n">
        <v>26.8</v>
      </c>
      <c r="I33" s="48"/>
    </row>
    <row r="34" customFormat="false" ht="15" hidden="false" customHeight="false" outlineLevel="0" collapsed="false">
      <c r="E34" s="46" t="n">
        <v>8.6</v>
      </c>
      <c r="H34" s="47" t="n">
        <v>18.5</v>
      </c>
      <c r="I34" s="48"/>
    </row>
    <row r="35" customFormat="false" ht="15" hidden="false" customHeight="false" outlineLevel="0" collapsed="false">
      <c r="E35" s="46" t="n">
        <v>0.3</v>
      </c>
      <c r="H35" s="47" t="n">
        <v>9</v>
      </c>
      <c r="I35" s="48"/>
    </row>
    <row r="36" customFormat="false" ht="15" hidden="false" customHeight="false" outlineLevel="0" collapsed="false">
      <c r="E36" s="46" t="n">
        <v>0.4</v>
      </c>
      <c r="H36" s="47" t="n">
        <v>0.4</v>
      </c>
      <c r="I36" s="48"/>
    </row>
    <row r="37" customFormat="false" ht="15" hidden="false" customHeight="false" outlineLevel="0" collapsed="false">
      <c r="E37" s="46" t="n">
        <v>8.5</v>
      </c>
      <c r="H37" s="47" t="n">
        <v>0.8</v>
      </c>
      <c r="I37" s="48"/>
    </row>
    <row r="38" customFormat="false" ht="15" hidden="false" customHeight="false" outlineLevel="0" collapsed="false">
      <c r="E38" s="46" t="n">
        <v>4.7</v>
      </c>
      <c r="H38" s="47" t="n">
        <v>17</v>
      </c>
      <c r="I38" s="48"/>
    </row>
    <row r="39" customFormat="false" ht="15" hidden="false" customHeight="false" outlineLevel="0" collapsed="false">
      <c r="E39" s="46" t="n">
        <v>2.7</v>
      </c>
      <c r="H39" s="47" t="n">
        <v>8.4</v>
      </c>
      <c r="I39" s="48"/>
    </row>
    <row r="40" customFormat="false" ht="15" hidden="false" customHeight="false" outlineLevel="0" collapsed="false">
      <c r="E40" s="46" t="n">
        <v>0.7</v>
      </c>
      <c r="H40" s="47" t="n">
        <v>5.6</v>
      </c>
      <c r="I40" s="48"/>
    </row>
    <row r="41" customFormat="false" ht="15" hidden="false" customHeight="false" outlineLevel="0" collapsed="false">
      <c r="E41" s="46" t="n">
        <v>0.2</v>
      </c>
      <c r="H41" s="47" t="n">
        <v>1.68</v>
      </c>
      <c r="I41" s="48"/>
    </row>
    <row r="42" customFormat="false" ht="15" hidden="false" customHeight="false" outlineLevel="0" collapsed="false">
      <c r="E42" s="46" t="n">
        <v>0.3</v>
      </c>
      <c r="H42" s="47" t="n">
        <v>0.6</v>
      </c>
      <c r="I42" s="48"/>
    </row>
    <row r="43" customFormat="false" ht="15" hidden="false" customHeight="false" outlineLevel="0" collapsed="false">
      <c r="E43" s="46" t="n">
        <v>0.5</v>
      </c>
      <c r="H43" s="47" t="n">
        <v>1.2</v>
      </c>
      <c r="I43" s="48"/>
    </row>
    <row r="44" customFormat="false" ht="15" hidden="false" customHeight="false" outlineLevel="0" collapsed="false">
      <c r="E44" s="46" t="n">
        <v>0.3</v>
      </c>
      <c r="H44" s="47" t="n">
        <v>1.1</v>
      </c>
      <c r="I44" s="48"/>
    </row>
    <row r="45" customFormat="false" ht="15" hidden="false" customHeight="false" outlineLevel="0" collapsed="false">
      <c r="E45" s="46" t="n">
        <v>5.8</v>
      </c>
      <c r="H45" s="47" t="n">
        <v>1.1</v>
      </c>
      <c r="I45" s="48"/>
    </row>
    <row r="46" customFormat="false" ht="15" hidden="false" customHeight="false" outlineLevel="0" collapsed="false">
      <c r="E46" s="46" t="n">
        <v>0.2</v>
      </c>
      <c r="H46" s="47" t="n">
        <v>23</v>
      </c>
      <c r="I46" s="48"/>
    </row>
    <row r="47" customFormat="false" ht="15" hidden="false" customHeight="false" outlineLevel="0" collapsed="false">
      <c r="E47" s="46" t="n">
        <v>1.1</v>
      </c>
      <c r="H47" s="47" t="n">
        <v>1</v>
      </c>
      <c r="I47" s="48"/>
    </row>
    <row r="48" customFormat="false" ht="15" hidden="false" customHeight="false" outlineLevel="0" collapsed="false">
      <c r="E48" s="46" t="n">
        <v>4.7</v>
      </c>
      <c r="H48" s="47" t="n">
        <v>7.2</v>
      </c>
      <c r="I48" s="48"/>
    </row>
    <row r="49" customFormat="false" ht="15" hidden="false" customHeight="false" outlineLevel="0" collapsed="false">
      <c r="E49" s="46" t="n">
        <v>2.7</v>
      </c>
      <c r="H49" s="47" t="n">
        <v>78</v>
      </c>
      <c r="I49" s="48"/>
    </row>
    <row r="50" customFormat="false" ht="15" hidden="false" customHeight="false" outlineLevel="0" collapsed="false">
      <c r="E50" s="46" t="n">
        <v>4.1</v>
      </c>
      <c r="H50" s="47" t="n">
        <v>22.8</v>
      </c>
      <c r="I50" s="48"/>
    </row>
    <row r="51" customFormat="false" ht="15" hidden="false" customHeight="false" outlineLevel="0" collapsed="false">
      <c r="E51" s="49" t="n">
        <v>35.1</v>
      </c>
      <c r="H51" s="47" t="n">
        <v>51</v>
      </c>
      <c r="I51" s="48"/>
    </row>
    <row r="52" customFormat="false" ht="15" hidden="false" customHeight="false" outlineLevel="0" collapsed="false">
      <c r="E52" s="49" t="n">
        <v>9</v>
      </c>
      <c r="H52" s="54" t="n">
        <v>13.8</v>
      </c>
      <c r="I52" s="55"/>
    </row>
    <row r="53" customFormat="false" ht="15" hidden="false" customHeight="false" outlineLevel="0" collapsed="false">
      <c r="E53" s="49" t="n">
        <v>22.2</v>
      </c>
      <c r="H53" s="54" t="n">
        <v>4.5</v>
      </c>
      <c r="I53" s="55"/>
    </row>
    <row r="54" customFormat="false" ht="15" hidden="false" customHeight="false" outlineLevel="0" collapsed="false">
      <c r="E54" s="49" t="n">
        <v>103.4</v>
      </c>
      <c r="H54" s="54" t="n">
        <v>14</v>
      </c>
      <c r="I54" s="55"/>
    </row>
    <row r="55" customFormat="false" ht="15" hidden="false" customHeight="false" outlineLevel="0" collapsed="false">
      <c r="E55" s="49" t="n">
        <v>9</v>
      </c>
      <c r="H55" s="54" t="n">
        <v>83</v>
      </c>
      <c r="I55" s="55"/>
    </row>
    <row r="56" customFormat="false" ht="15" hidden="false" customHeight="false" outlineLevel="0" collapsed="false">
      <c r="E56" s="49" t="n">
        <v>3.1</v>
      </c>
      <c r="H56" s="54" t="n">
        <v>9.1</v>
      </c>
      <c r="I56" s="55"/>
    </row>
    <row r="57" customFormat="false" ht="15" hidden="false" customHeight="false" outlineLevel="0" collapsed="false">
      <c r="E57" s="49" t="n">
        <v>1.6</v>
      </c>
      <c r="H57" s="54" t="n">
        <v>4</v>
      </c>
      <c r="I57" s="55"/>
    </row>
    <row r="58" customFormat="false" ht="15" hidden="false" customHeight="false" outlineLevel="0" collapsed="false">
      <c r="E58" s="49" t="n">
        <v>8.4</v>
      </c>
      <c r="H58" s="54" t="n">
        <v>2.5</v>
      </c>
      <c r="I58" s="55"/>
    </row>
    <row r="59" customFormat="false" ht="15" hidden="false" customHeight="false" outlineLevel="0" collapsed="false">
      <c r="E59" s="49" t="n">
        <v>4</v>
      </c>
      <c r="H59" s="54" t="n">
        <v>16.8</v>
      </c>
      <c r="I59" s="55"/>
    </row>
    <row r="60" customFormat="false" ht="15" hidden="false" customHeight="false" outlineLevel="0" collapsed="false">
      <c r="E60" s="49" t="n">
        <v>17</v>
      </c>
      <c r="H60" s="54" t="n">
        <v>12.8</v>
      </c>
      <c r="I60" s="55"/>
    </row>
    <row r="61" customFormat="false" ht="15" hidden="false" customHeight="false" outlineLevel="0" collapsed="false">
      <c r="E61" s="49" t="n">
        <v>41.4</v>
      </c>
      <c r="H61" s="54" t="n">
        <v>69</v>
      </c>
      <c r="I61" s="55"/>
    </row>
    <row r="62" customFormat="false" ht="15" hidden="false" customHeight="false" outlineLevel="0" collapsed="false">
      <c r="E62" s="49" t="n">
        <v>6.5</v>
      </c>
      <c r="H62" s="54" t="n">
        <v>210.9</v>
      </c>
      <c r="I62" s="55"/>
    </row>
    <row r="63" customFormat="false" ht="15" hidden="false" customHeight="false" outlineLevel="0" collapsed="false">
      <c r="E63" s="49" t="n">
        <v>1.9</v>
      </c>
      <c r="H63" s="54" t="n">
        <v>41</v>
      </c>
      <c r="I63" s="55"/>
    </row>
    <row r="64" customFormat="false" ht="15" hidden="false" customHeight="false" outlineLevel="0" collapsed="false">
      <c r="E64" s="49" t="n">
        <v>4</v>
      </c>
      <c r="H64" s="54" t="n">
        <v>15</v>
      </c>
      <c r="I64" s="55"/>
    </row>
    <row r="65" customFormat="false" ht="15" hidden="false" customHeight="false" outlineLevel="0" collapsed="false">
      <c r="E65" s="49" t="n">
        <v>7.6</v>
      </c>
      <c r="H65" s="54" t="n">
        <v>39.7</v>
      </c>
      <c r="I65" s="55"/>
    </row>
    <row r="66" customFormat="false" ht="15" hidden="false" customHeight="false" outlineLevel="0" collapsed="false">
      <c r="E66" s="49" t="n">
        <v>0.4</v>
      </c>
      <c r="H66" s="54" t="n">
        <v>94</v>
      </c>
      <c r="I66" s="55"/>
    </row>
    <row r="67" customFormat="false" ht="15" hidden="false" customHeight="false" outlineLevel="0" collapsed="false">
      <c r="E67" s="49" t="n">
        <v>75</v>
      </c>
      <c r="H67" s="54" t="n">
        <v>7</v>
      </c>
      <c r="I67" s="55"/>
    </row>
    <row r="68" customFormat="false" ht="15" hidden="false" customHeight="false" outlineLevel="0" collapsed="false">
      <c r="E68" s="49" t="n">
        <v>57</v>
      </c>
      <c r="H68" s="54" t="n">
        <v>1529.6</v>
      </c>
      <c r="I68" s="55"/>
    </row>
    <row r="69" customFormat="false" ht="15" hidden="false" customHeight="false" outlineLevel="0" collapsed="false">
      <c r="H69" s="54" t="n">
        <v>1815</v>
      </c>
      <c r="I69" s="55"/>
    </row>
    <row r="70" customFormat="false" ht="12.8" hidden="false" customHeight="false" outlineLevel="0" collapsed="false">
      <c r="E70" s="42" t="n">
        <f aca="false">SUM(E5:E69)</f>
        <v>1056.3</v>
      </c>
    </row>
    <row r="71" customFormat="false" ht="12.8" hidden="false" customHeight="false" outlineLevel="0" collapsed="false">
      <c r="E71" s="42" t="n">
        <f aca="false">E72-E70</f>
        <v>0.209999999999809</v>
      </c>
      <c r="H71" s="0" t="n">
        <f aca="false">SUM(H5:H70)</f>
        <v>7593.23</v>
      </c>
    </row>
    <row r="72" customFormat="false" ht="12.8" hidden="false" customHeight="false" outlineLevel="0" collapsed="false">
      <c r="E72" s="56" t="n">
        <v>1056.51</v>
      </c>
    </row>
    <row r="74" customFormat="false" ht="12.8" hidden="false" customHeight="false" outlineLevel="0" collapsed="false">
      <c r="E74" s="42" t="n">
        <v>1116</v>
      </c>
    </row>
    <row r="75" customFormat="false" ht="12.8" hidden="false" customHeight="false" outlineLevel="0" collapsed="false">
      <c r="E75" s="42" t="n">
        <v>1450</v>
      </c>
    </row>
    <row r="76" customFormat="false" ht="12.8" hidden="false" customHeight="false" outlineLevel="0" collapsed="false">
      <c r="E76" s="57" t="n">
        <v>1056.3</v>
      </c>
    </row>
    <row r="79" customFormat="false" ht="12.8" hidden="false" customHeight="false" outlineLevel="0" collapsed="false">
      <c r="E79" s="42" t="n">
        <f aca="false">SUM(E74:E78)</f>
        <v>3622.3</v>
      </c>
    </row>
    <row r="86" customFormat="false" ht="12.8" hidden="false" customHeight="false" outlineLevel="0" collapsed="false">
      <c r="E86" s="42" t="n">
        <f aca="false">SUM(E79:E85)</f>
        <v>3622.3</v>
      </c>
    </row>
  </sheetData>
  <mergeCells count="1">
    <mergeCell ref="H27:I2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2045</TotalTime>
  <Application>LibreOffice/6.2.5.2$Windows_X86_64 LibreOffice_project/1ec314fa52f458adc18c4f025c545a4e8b22c159</Application>
  <Company>Home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2013-09-18T00:04:53Z</dcterms:created>
  <dc:creator>Loner-XP</dc:creator>
  <dc:description/>
  <dc:language>ru-RU</dc:language>
  <cp:lastModifiedBy/>
  <cp:lastPrinted>2026-04-03T16:02:47Z</cp:lastPrinted>
  <dcterms:modified xsi:type="dcterms:W3CDTF">2026-05-08T11:22:43Z</dcterms:modified>
  <cp:revision>200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Home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