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няшкина Анна\2026 год\Водомерный узел 2027 год Договора\Анализ рынка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6" i="1" l="1"/>
  <c r="O14" i="1"/>
  <c r="O12" i="1"/>
  <c r="M12" i="1" l="1"/>
  <c r="M15" i="1" l="1"/>
  <c r="M14" i="1"/>
  <c r="M13" i="1"/>
  <c r="H12" i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<sst xmlns="http://schemas.openxmlformats.org/spreadsheetml/2006/main" count="23" uniqueCount="23">
  <si>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</si>
  <si>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</si>
  <si>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</si>
  <si>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</si>
  <si>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</si>
  <si>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</si>
  <si>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</si>
  <si>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</si>
  <si>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</si>
  <si>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</si>
  <si>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</si>
  <si>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</si>
  <si>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</si>
  <si>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</si>
  <si>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</si>
  <si>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</si>
  <si>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</si>
  <si>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</si>
  <si>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Оказание Выполнение работ по техническому обслуживанию водомерного узла, модернизации водомерного узла</t>
  </si>
  <si>
    <t>Цена (минимальная)</t>
  </si>
  <si>
    <t>Учреждение:  Государственное бюджетное дошкольное образовательное учреждение детский сад № 11 компенсирующего вида Калининского района Санкт-Петербурга</t>
  </si>
  <si>
    <t>Обслуживание системы АСКУЭР на водомерных узлах в 2027 году</t>
  </si>
  <si>
    <t>Обслуживание системы АСКУЭР на водомерных узлах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</si>
</sst>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6"/>
  <sheetViews>
    <sheetView tabSelected="1" workbookViewId="0">
      <selection activeCell="B12" sqref="B12:B15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6384" width="9.140625" style="11"/>
  </cols>
  <sheetData>
    <row r="2" spans="1:15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12"/>
      <c r="L2" s="24"/>
      <c r="M2" s="12"/>
      <c r="N2" s="12"/>
    </row>
    <row r="3" spans="1:15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5" x14ac:dyDescent="0.25">
      <c r="A4" s="30" t="s">
        <v>18</v>
      </c>
      <c r="B4" s="30"/>
      <c r="C4" s="30"/>
      <c r="D4" s="30"/>
      <c r="E4" s="30"/>
      <c r="F4" s="30"/>
      <c r="G4" s="30"/>
      <c r="H4" s="30"/>
      <c r="I4" s="30"/>
      <c r="J4" s="30"/>
    </row>
    <row r="5" spans="1:15" x14ac:dyDescent="0.25">
      <c r="A5" s="30" t="s">
        <v>1</v>
      </c>
      <c r="B5" s="30"/>
      <c r="C5" s="30"/>
      <c r="D5" s="30"/>
      <c r="E5" s="30"/>
      <c r="F5" s="30"/>
      <c r="G5" s="30"/>
      <c r="H5" s="30"/>
      <c r="I5" s="30"/>
      <c r="J5" s="30"/>
    </row>
    <row r="7" spans="1:15" s="23" customFormat="1" ht="37.5" customHeight="1" x14ac:dyDescent="0.25">
      <c r="B7" s="30" t="s">
        <v>20</v>
      </c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</row>
    <row r="8" spans="1:15" ht="28.5" customHeight="1" x14ac:dyDescent="0.25">
      <c r="A8" s="30" t="s">
        <v>14</v>
      </c>
      <c r="B8" s="30"/>
      <c r="C8" s="30"/>
      <c r="D8" s="30"/>
      <c r="E8" s="30"/>
      <c r="F8" s="30"/>
      <c r="G8" s="30"/>
      <c r="H8" s="30"/>
      <c r="I8" s="30"/>
      <c r="J8" s="30"/>
    </row>
    <row r="10" spans="1:15" x14ac:dyDescent="0.25">
      <c r="A10" s="31" t="s">
        <v>5</v>
      </c>
      <c r="B10" s="31"/>
      <c r="C10" s="31"/>
      <c r="D10" s="31"/>
      <c r="E10" s="31"/>
      <c r="F10" s="31"/>
      <c r="G10" s="31"/>
      <c r="H10" s="31"/>
      <c r="I10" s="31"/>
      <c r="J10" s="31"/>
      <c r="K10" s="10"/>
      <c r="L10" s="10"/>
      <c r="M10" s="10"/>
    </row>
    <row r="11" spans="1:15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19</v>
      </c>
      <c r="M11" s="14" t="s">
        <v>8</v>
      </c>
    </row>
    <row r="12" spans="1:15" ht="45.75" thickBot="1" x14ac:dyDescent="0.3">
      <c r="A12" s="10"/>
      <c r="B12" s="27" t="s">
        <v>16</v>
      </c>
      <c r="C12" s="20">
        <v>9163.44</v>
      </c>
      <c r="D12" s="21">
        <v>9339.66</v>
      </c>
      <c r="E12" s="22">
        <v>9251.5499999999993</v>
      </c>
      <c r="F12" s="15"/>
      <c r="G12" s="15"/>
      <c r="H12" s="15">
        <f>AVERAGE(C12:G12)</f>
        <v>9251.5499999999993</v>
      </c>
      <c r="I12" s="15">
        <f t="shared" ref="I12" si="0">STDEV(C12:G12)</f>
        <v>88.11</v>
      </c>
      <c r="J12" s="16">
        <f t="shared" ref="J12:J15" si="1">I12/H12*100</f>
        <v>0.95</v>
      </c>
      <c r="K12" s="18">
        <v>4</v>
      </c>
      <c r="L12" s="20">
        <v>9163.44</v>
      </c>
      <c r="M12" s="15">
        <f>K12*L12</f>
        <v>36653.760000000002</v>
      </c>
      <c r="O12" s="28">
        <f>M12+M13</f>
        <v>56122.559999999998</v>
      </c>
    </row>
    <row r="13" spans="1:15" ht="60.75" thickBot="1" x14ac:dyDescent="0.3">
      <c r="A13" s="10"/>
      <c r="B13" s="27" t="s">
        <v>21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v>4867.2</v>
      </c>
      <c r="M13" s="15">
        <f t="shared" ref="M13:M15" si="4">K13*L13</f>
        <v>19468.8</v>
      </c>
    </row>
    <row r="14" spans="1:15" ht="45.75" thickBot="1" x14ac:dyDescent="0.3">
      <c r="B14" s="27" t="s">
        <v>17</v>
      </c>
      <c r="C14" s="20">
        <v>9529.98</v>
      </c>
      <c r="D14" s="21">
        <v>9900.0400000000009</v>
      </c>
      <c r="E14" s="22">
        <v>9714.1299999999992</v>
      </c>
      <c r="F14" s="15"/>
      <c r="G14" s="15"/>
      <c r="H14" s="15">
        <f t="shared" ref="H14:H15" si="5">AVERAGE(C14:G14)</f>
        <v>9714.7199999999993</v>
      </c>
      <c r="I14" s="15">
        <f t="shared" ref="I14:I15" si="6">STDEV(C14:G14)</f>
        <v>185.03</v>
      </c>
      <c r="J14" s="16">
        <f t="shared" si="1"/>
        <v>1.9</v>
      </c>
      <c r="K14" s="19">
        <v>4</v>
      </c>
      <c r="L14" s="20">
        <v>9529.98</v>
      </c>
      <c r="M14" s="15">
        <f t="shared" si="4"/>
        <v>38119.919999999998</v>
      </c>
      <c r="O14" s="28">
        <f>M14+M15</f>
        <v>58367.48</v>
      </c>
    </row>
    <row r="15" spans="1:15" ht="60.75" thickBot="1" x14ac:dyDescent="0.3">
      <c r="B15" s="27" t="s">
        <v>22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5"/>
        <v>5160.01</v>
      </c>
      <c r="I15" s="15">
        <f t="shared" si="6"/>
        <v>98.28</v>
      </c>
      <c r="J15" s="16">
        <f t="shared" si="1"/>
        <v>1.9</v>
      </c>
      <c r="K15" s="18">
        <v>4</v>
      </c>
      <c r="L15" s="20">
        <v>5061.8900000000003</v>
      </c>
      <c r="M15" s="15">
        <f t="shared" si="4"/>
        <v>20247.560000000001</v>
      </c>
    </row>
    <row r="16" spans="1:15" x14ac:dyDescent="0.25">
      <c r="M16" s="28">
        <f>SUM(M12:M15)</f>
        <v>114490.04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2"/>
      <c r="C21" s="32"/>
      <c r="D21" s="32"/>
      <c r="E21" s="32"/>
      <c r="F21" s="32"/>
      <c r="G21" s="32"/>
      <c r="H21" s="32"/>
      <c r="I21" s="32"/>
      <c r="J21" s="32"/>
      <c r="K21" s="32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3"/>
      <c r="C24" s="33"/>
      <c r="D24" s="33"/>
      <c r="E24" s="33"/>
      <c r="F24" s="33"/>
      <c r="G24" s="33"/>
      <c r="H24" s="33"/>
      <c r="I24" s="33"/>
      <c r="J24" s="33"/>
      <c r="K24" s="33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5"/>
      <c r="C27" s="35"/>
      <c r="D27" s="35"/>
      <c r="E27" s="35"/>
      <c r="F27" s="35"/>
      <c r="G27" s="35"/>
      <c r="H27" s="35"/>
      <c r="I27" s="5"/>
      <c r="J27" s="34"/>
      <c r="K27" s="34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Анна Сергеевна Коняшкина</cp:lastModifiedBy>
  <cp:lastPrinted>2017-04-26T13:19:09Z</cp:lastPrinted>
  <dcterms:created xsi:type="dcterms:W3CDTF">2014-02-20T07:55:18Z</dcterms:created>
  <dcterms:modified xsi:type="dcterms:W3CDTF">2026-05-06T08:54:55Z</dcterms:modified>
</cp:coreProperties>
</file>