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МАРАТ\ЗАКУПКИ НА 2027-2028 года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1" i="1" l="1"/>
  <c r="M20" i="1"/>
  <c r="I20" i="1"/>
  <c r="J20" i="1" s="1"/>
  <c r="H20" i="1"/>
  <c r="M19" i="1"/>
  <c r="I19" i="1"/>
  <c r="J19" i="1" s="1"/>
  <c r="H19" i="1"/>
  <c r="M18" i="1"/>
  <c r="I18" i="1"/>
  <c r="J18" i="1" s="1"/>
  <c r="H18" i="1"/>
  <c r="M17" i="1"/>
  <c r="I17" i="1"/>
  <c r="J17" i="1" s="1"/>
  <c r="H17" i="1"/>
  <c r="I16" i="1" l="1"/>
  <c r="J16" i="1" s="1"/>
  <c r="H16" i="1"/>
  <c r="M15" i="1" l="1"/>
  <c r="M14" i="1"/>
  <c r="M13" i="1"/>
  <c r="M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<sst xmlns="http://schemas.openxmlformats.org/spreadsheetml/2006/main" count="29" uniqueCount="29">
  <si>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</si>
  <si>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</si>
  <si>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</si>
  <si>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</si>
  <si>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</si>
  <si>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</si>
  <si>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</si>
  <si>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</si>
  <si>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</si>
  <si>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</si>
  <si>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</si>
  <si>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</si>
  <si>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</si>
  <si>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</si>
  <si>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</si>
  <si>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</si>
  <si>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Цена (минимальная)</t>
  </si>
  <si>
    <t xml:space="preserve">ИТОГО </t>
  </si>
  <si>
    <t>Учреждение:  Государственное бюджетное дошкольное образовательное учреждение детский сад № 54 общеразвивающего вида с приоритетным осуществлением деятельности по художественно-эстетическому развитию детей Калининского района Санкт-Петербурга</t>
  </si>
  <si>
    <t>Оказание Выполнение работ по техническому обслуживанию и ремонту водомерного узла, обслуживанию системы АСКУЭР на водомерных узлах</t>
  </si>
  <si>
    <t>Обслуживание водомерного узла в 2027 году по адресу: 195297, Санкт-Петербург, ул. Тимуровская, д. 11, корп. 2 литер А</t>
  </si>
  <si>
    <t>Обслуживание системы АСКУЭР на водомерных узлах в 2027 году по адресу: 195297, Санкт-Петербург, ул. Тимуровская, д. 11, корп. 2 литер А</t>
  </si>
  <si>
    <t>Обслуживание водомерного узла в 2028 году по адресу:195297, Санкт-Петербург, ул. Тимуровская, д. 11, корп. 2 литер А</t>
  </si>
  <si>
    <t>Обслуживание системы АСКУЭР на водомерных узлах в 2028 году по адресу: 195297, Санкт-Петербург, ул. Тимуровская, д. 11, корп. 2 литер А</t>
  </si>
  <si>
    <t>Ремонт водомерного узла в 2028 году: по адресу 195297, Санкт-Петербург, ул. Тимуровская, д. 11, корп. 2 литер А</t>
  </si>
  <si>
    <t>Обслуживание водомерного узла в 2027 году по адресу: 195297, Санкт-Петербург, ул. 195297, г. Санкт-Петербург, ул. Брянцева дом. 13 корп. 2. строение 1</t>
  </si>
  <si>
    <t>Обслуживание системы АСКУЭР на водомерных узлах в 2027 году по адресу: 195297, г. Санкт-Петербург, ул. Брянцева дом. 13 корп. 2. строение 1</t>
  </si>
  <si>
    <t>Обслуживание водомерного узла в 2028 году по адресу:195297, г. Санкт-Петербург, ул. Брянцева дом. 13 корп. 2. строение 1</t>
  </si>
  <si>
    <t>Обслуживание системы АСКУЭР на водомерных узлах в 2028 году по адресу: 195297, г. Санкт-Петербург, ул. Брянцева дом. 13 корп. 2. строение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</si>
</sst>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4" xfId="0" applyFill="1" applyBorder="1" applyAlignment="1">
      <alignment vertical="center" wrapText="1"/>
    </xf>
    <xf numFmtId="2" fontId="15" fillId="3" borderId="5" xfId="0" applyNumberFormat="1" applyFont="1" applyFill="1" applyBorder="1" applyAlignment="1">
      <alignment horizontal="center" vertical="center"/>
    </xf>
    <xf numFmtId="2" fontId="15" fillId="3" borderId="6" xfId="0" applyNumberFormat="1" applyFont="1" applyFill="1" applyBorder="1" applyAlignment="1">
      <alignment horizontal="center" vertical="center"/>
    </xf>
    <xf numFmtId="2" fontId="15" fillId="3" borderId="4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1" xfId="1" applyNumberFormat="1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vertical="center" wrapText="1"/>
    </xf>
    <xf numFmtId="2" fontId="15" fillId="3" borderId="8" xfId="0" applyNumberFormat="1" applyFont="1" applyFill="1" applyBorder="1" applyAlignment="1">
      <alignment horizontal="center" vertical="center"/>
    </xf>
    <xf numFmtId="2" fontId="15" fillId="3" borderId="9" xfId="0" applyNumberFormat="1" applyFont="1" applyFill="1" applyBorder="1" applyAlignment="1">
      <alignment horizontal="center" vertical="center"/>
    </xf>
    <xf numFmtId="2" fontId="15" fillId="3" borderId="10" xfId="0" applyNumberFormat="1" applyFont="1" applyFill="1" applyBorder="1" applyAlignment="1">
      <alignment horizontal="center" vertical="center" wrapText="1"/>
    </xf>
    <xf numFmtId="4" fontId="4" fillId="3" borderId="11" xfId="0" applyNumberFormat="1" applyFont="1" applyFill="1" applyBorder="1" applyAlignment="1">
      <alignment horizontal="center" vertical="center" wrapText="1"/>
    </xf>
    <xf numFmtId="4" fontId="4" fillId="3" borderId="11" xfId="1" applyNumberFormat="1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8"/>
  <sheetViews>
    <sheetView tabSelected="1" topLeftCell="A15" workbookViewId="0">
      <selection activeCell="Q20" sqref="Q20"/>
    </sheetView>
  </sheetViews>
  <sheetFormatPr defaultRowHeight="15" x14ac:dyDescent="0.25"/>
  <cols>
    <col min="1" max="1" width="3.85546875" style="11" customWidth="1"/>
    <col min="2" max="2" width="31.1406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18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46" t="s">
        <v>0</v>
      </c>
      <c r="B2" s="46"/>
      <c r="C2" s="46"/>
      <c r="D2" s="46"/>
      <c r="E2" s="46"/>
      <c r="F2" s="46"/>
      <c r="G2" s="46"/>
      <c r="H2" s="46"/>
      <c r="I2" s="46"/>
      <c r="J2" s="46"/>
      <c r="K2" s="12"/>
      <c r="L2" s="17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7"/>
      <c r="M3" s="12"/>
      <c r="N3" s="12"/>
    </row>
    <row r="4" spans="1:14" x14ac:dyDescent="0.25">
      <c r="A4" s="47" t="s">
        <v>19</v>
      </c>
      <c r="B4" s="47"/>
      <c r="C4" s="47"/>
      <c r="D4" s="47"/>
      <c r="E4" s="47"/>
      <c r="F4" s="47"/>
      <c r="G4" s="47"/>
      <c r="H4" s="47"/>
      <c r="I4" s="47"/>
      <c r="J4" s="47"/>
    </row>
    <row r="5" spans="1:14" x14ac:dyDescent="0.25">
      <c r="A5" s="47" t="s">
        <v>1</v>
      </c>
      <c r="B5" s="47"/>
      <c r="C5" s="47"/>
      <c r="D5" s="47"/>
      <c r="E5" s="47"/>
      <c r="F5" s="47"/>
      <c r="G5" s="47"/>
      <c r="H5" s="47"/>
      <c r="I5" s="47"/>
      <c r="J5" s="47"/>
    </row>
    <row r="7" spans="1:14" s="16" customFormat="1" ht="37.5" customHeight="1" x14ac:dyDescent="0.25">
      <c r="B7" s="47" t="s">
        <v>18</v>
      </c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</row>
    <row r="8" spans="1:14" ht="28.5" customHeight="1" x14ac:dyDescent="0.25">
      <c r="A8" s="47" t="s">
        <v>14</v>
      </c>
      <c r="B8" s="47"/>
      <c r="C8" s="47"/>
      <c r="D8" s="47"/>
      <c r="E8" s="47"/>
      <c r="F8" s="47"/>
      <c r="G8" s="47"/>
      <c r="H8" s="47"/>
      <c r="I8" s="47"/>
      <c r="J8" s="47"/>
    </row>
    <row r="10" spans="1:14" x14ac:dyDescent="0.25">
      <c r="A10" s="48" t="s">
        <v>5</v>
      </c>
      <c r="B10" s="48"/>
      <c r="C10" s="48"/>
      <c r="D10" s="48"/>
      <c r="E10" s="48"/>
      <c r="F10" s="48"/>
      <c r="G10" s="48"/>
      <c r="H10" s="48"/>
      <c r="I10" s="48"/>
      <c r="J10" s="48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5" t="s">
        <v>2</v>
      </c>
      <c r="K11" s="14" t="s">
        <v>7</v>
      </c>
      <c r="L11" s="19" t="s">
        <v>16</v>
      </c>
      <c r="M11" s="14" t="s">
        <v>8</v>
      </c>
    </row>
    <row r="12" spans="1:14" ht="75.75" thickBot="1" x14ac:dyDescent="0.3">
      <c r="A12" s="10"/>
      <c r="B12" s="21" t="s">
        <v>20</v>
      </c>
      <c r="C12" s="22">
        <v>9162.4</v>
      </c>
      <c r="D12" s="23">
        <v>9338.6</v>
      </c>
      <c r="E12" s="24">
        <v>9250.5</v>
      </c>
      <c r="F12" s="25"/>
      <c r="G12" s="25"/>
      <c r="H12" s="25">
        <f>AVERAGE(C12:G12)</f>
        <v>9250.5</v>
      </c>
      <c r="I12" s="25">
        <f t="shared" ref="I12" si="0">STDEV(C12:G12)</f>
        <v>88.1</v>
      </c>
      <c r="J12" s="26">
        <f t="shared" ref="J12:J16" si="1">I12/H12*100</f>
        <v>0.95</v>
      </c>
      <c r="K12" s="27">
        <v>4</v>
      </c>
      <c r="L12" s="22">
        <v>9162.4</v>
      </c>
      <c r="M12" s="25">
        <f>K12*L12</f>
        <v>36649.599999999999</v>
      </c>
    </row>
    <row r="13" spans="1:14" ht="75.75" thickBot="1" x14ac:dyDescent="0.3">
      <c r="A13" s="10"/>
      <c r="B13" s="28" t="s">
        <v>21</v>
      </c>
      <c r="C13" s="22">
        <v>4867.2</v>
      </c>
      <c r="D13" s="23">
        <v>4960.8</v>
      </c>
      <c r="E13" s="24">
        <v>4914</v>
      </c>
      <c r="F13" s="25"/>
      <c r="G13" s="25"/>
      <c r="H13" s="25">
        <f t="shared" ref="H13" si="2">AVERAGE(C13:G13)</f>
        <v>4914</v>
      </c>
      <c r="I13" s="25">
        <f t="shared" ref="I13" si="3">STDEV(C13:G13)</f>
        <v>46.8</v>
      </c>
      <c r="J13" s="26">
        <f t="shared" si="1"/>
        <v>0.95</v>
      </c>
      <c r="K13" s="29">
        <v>4</v>
      </c>
      <c r="L13" s="22">
        <v>4867.2</v>
      </c>
      <c r="M13" s="25">
        <f t="shared" ref="M13:M15" si="4">K13*L13</f>
        <v>19468.8</v>
      </c>
      <c r="N13" s="20"/>
    </row>
    <row r="14" spans="1:14" ht="75.75" thickBot="1" x14ac:dyDescent="0.3">
      <c r="B14" s="28" t="s">
        <v>22</v>
      </c>
      <c r="C14" s="22">
        <v>9528.9</v>
      </c>
      <c r="D14" s="23">
        <v>9898.92</v>
      </c>
      <c r="E14" s="24">
        <v>9713.0300000000007</v>
      </c>
      <c r="F14" s="25"/>
      <c r="G14" s="25"/>
      <c r="H14" s="25">
        <f t="shared" ref="H14:H16" si="5">AVERAGE(C14:G14)</f>
        <v>9713.6200000000008</v>
      </c>
      <c r="I14" s="25">
        <f t="shared" ref="I14:I18" si="6">STDEV(C14:G14)</f>
        <v>185.01</v>
      </c>
      <c r="J14" s="26">
        <f t="shared" si="1"/>
        <v>1.9</v>
      </c>
      <c r="K14" s="29">
        <v>4</v>
      </c>
      <c r="L14" s="22">
        <v>9528.9</v>
      </c>
      <c r="M14" s="25">
        <f t="shared" si="4"/>
        <v>38115.599999999999</v>
      </c>
      <c r="N14" s="20"/>
    </row>
    <row r="15" spans="1:14" ht="75" x14ac:dyDescent="0.25">
      <c r="B15" s="30" t="s">
        <v>23</v>
      </c>
      <c r="C15" s="31">
        <v>5061.8900000000003</v>
      </c>
      <c r="D15" s="32">
        <v>5258.45</v>
      </c>
      <c r="E15" s="33">
        <v>5159.7</v>
      </c>
      <c r="F15" s="34"/>
      <c r="G15" s="34"/>
      <c r="H15" s="34">
        <f t="shared" si="5"/>
        <v>5160.01</v>
      </c>
      <c r="I15" s="34">
        <f t="shared" si="6"/>
        <v>98.28</v>
      </c>
      <c r="J15" s="35">
        <f t="shared" si="1"/>
        <v>1.9</v>
      </c>
      <c r="K15" s="36">
        <v>4</v>
      </c>
      <c r="L15" s="31">
        <v>5061.8900000000003</v>
      </c>
      <c r="M15" s="34">
        <f t="shared" si="4"/>
        <v>20247.560000000001</v>
      </c>
      <c r="N15" s="20"/>
    </row>
    <row r="16" spans="1:14" s="38" customFormat="1" ht="62.25" customHeight="1" thickBot="1" x14ac:dyDescent="0.3">
      <c r="B16" s="39" t="s">
        <v>24</v>
      </c>
      <c r="C16" s="40">
        <v>13120</v>
      </c>
      <c r="D16" s="40">
        <v>19000</v>
      </c>
      <c r="E16" s="41">
        <v>16000</v>
      </c>
      <c r="F16" s="25"/>
      <c r="G16" s="25"/>
      <c r="H16" s="34">
        <f t="shared" si="5"/>
        <v>16040</v>
      </c>
      <c r="I16" s="34">
        <f t="shared" si="6"/>
        <v>2940.2</v>
      </c>
      <c r="J16" s="35">
        <f t="shared" si="1"/>
        <v>18.329999999999998</v>
      </c>
      <c r="K16" s="42">
        <v>1</v>
      </c>
      <c r="L16" s="40">
        <v>13120</v>
      </c>
      <c r="M16" s="40">
        <v>13120</v>
      </c>
    </row>
    <row r="17" spans="2:13" s="43" customFormat="1" ht="62.25" customHeight="1" thickBot="1" x14ac:dyDescent="0.3">
      <c r="B17" s="21" t="s">
        <v>25</v>
      </c>
      <c r="C17" s="22">
        <v>9162.4</v>
      </c>
      <c r="D17" s="23">
        <v>9338.6</v>
      </c>
      <c r="E17" s="24">
        <v>9250.5</v>
      </c>
      <c r="F17" s="25"/>
      <c r="G17" s="25"/>
      <c r="H17" s="25">
        <f>AVERAGE(C17:G17)</f>
        <v>9250.5</v>
      </c>
      <c r="I17" s="25">
        <f t="shared" si="6"/>
        <v>88.1</v>
      </c>
      <c r="J17" s="26">
        <f t="shared" ref="J17:J20" si="7">I17/H17*100</f>
        <v>0.95</v>
      </c>
      <c r="K17" s="27">
        <v>4</v>
      </c>
      <c r="L17" s="22">
        <v>9162.4</v>
      </c>
      <c r="M17" s="25">
        <f>K17*L17</f>
        <v>36649.599999999999</v>
      </c>
    </row>
    <row r="18" spans="2:13" s="43" customFormat="1" ht="62.25" customHeight="1" thickBot="1" x14ac:dyDescent="0.3">
      <c r="B18" s="28" t="s">
        <v>26</v>
      </c>
      <c r="C18" s="22">
        <v>4867.2</v>
      </c>
      <c r="D18" s="23">
        <v>4960.8</v>
      </c>
      <c r="E18" s="24">
        <v>4914</v>
      </c>
      <c r="F18" s="25"/>
      <c r="G18" s="25"/>
      <c r="H18" s="25">
        <f t="shared" ref="H18:H20" si="8">AVERAGE(C18:G18)</f>
        <v>4914</v>
      </c>
      <c r="I18" s="25">
        <f t="shared" si="6"/>
        <v>46.8</v>
      </c>
      <c r="J18" s="26">
        <f t="shared" si="7"/>
        <v>0.95</v>
      </c>
      <c r="K18" s="29">
        <v>4</v>
      </c>
      <c r="L18" s="22">
        <v>4867.2</v>
      </c>
      <c r="M18" s="25">
        <f t="shared" ref="M18:M20" si="9">K18*L18</f>
        <v>19468.8</v>
      </c>
    </row>
    <row r="19" spans="2:13" s="43" customFormat="1" ht="62.25" customHeight="1" thickBot="1" x14ac:dyDescent="0.3">
      <c r="B19" s="28" t="s">
        <v>27</v>
      </c>
      <c r="C19" s="22">
        <v>9528.9</v>
      </c>
      <c r="D19" s="23">
        <v>9898.92</v>
      </c>
      <c r="E19" s="24">
        <v>9713.0300000000007</v>
      </c>
      <c r="F19" s="25"/>
      <c r="G19" s="25"/>
      <c r="H19" s="25">
        <f t="shared" si="8"/>
        <v>9713.6200000000008</v>
      </c>
      <c r="I19" s="25">
        <f t="shared" ref="I19:I20" si="10">STDEV(C19:G19)</f>
        <v>185.01</v>
      </c>
      <c r="J19" s="26">
        <f t="shared" si="7"/>
        <v>1.9</v>
      </c>
      <c r="K19" s="29">
        <v>4</v>
      </c>
      <c r="L19" s="22">
        <v>9528.9</v>
      </c>
      <c r="M19" s="25">
        <f t="shared" si="9"/>
        <v>38115.599999999999</v>
      </c>
    </row>
    <row r="20" spans="2:13" s="43" customFormat="1" ht="82.5" customHeight="1" x14ac:dyDescent="0.25">
      <c r="B20" s="30" t="s">
        <v>28</v>
      </c>
      <c r="C20" s="31">
        <v>5061.8900000000003</v>
      </c>
      <c r="D20" s="32">
        <v>5258.45</v>
      </c>
      <c r="E20" s="33">
        <v>5159.7</v>
      </c>
      <c r="F20" s="34"/>
      <c r="G20" s="34"/>
      <c r="H20" s="34">
        <f t="shared" si="8"/>
        <v>5160.01</v>
      </c>
      <c r="I20" s="34">
        <f t="shared" si="10"/>
        <v>98.28</v>
      </c>
      <c r="J20" s="35">
        <f t="shared" si="7"/>
        <v>1.9</v>
      </c>
      <c r="K20" s="36">
        <v>4</v>
      </c>
      <c r="L20" s="31">
        <v>5061.8900000000003</v>
      </c>
      <c r="M20" s="34">
        <f t="shared" si="9"/>
        <v>20247.560000000001</v>
      </c>
    </row>
    <row r="21" spans="2:13" x14ac:dyDescent="0.25">
      <c r="B21" s="44" t="s">
        <v>17</v>
      </c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25">
        <f>SUM(M12:M20)</f>
        <v>242083.12</v>
      </c>
    </row>
    <row r="26" spans="2:13" x14ac:dyDescent="0.25">
      <c r="H26" s="37"/>
    </row>
    <row r="28" spans="2:13" x14ac:dyDescent="0.25">
      <c r="L28" s="18">
        <v>1</v>
      </c>
    </row>
  </sheetData>
  <mergeCells count="7">
    <mergeCell ref="B21:L21"/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9"/>
      <c r="C21" s="49"/>
      <c r="D21" s="49"/>
      <c r="E21" s="49"/>
      <c r="F21" s="49"/>
      <c r="G21" s="49"/>
      <c r="H21" s="49"/>
      <c r="I21" s="49"/>
      <c r="J21" s="49"/>
      <c r="K21" s="4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50"/>
      <c r="C24" s="50"/>
      <c r="D24" s="50"/>
      <c r="E24" s="50"/>
      <c r="F24" s="50"/>
      <c r="G24" s="50"/>
      <c r="H24" s="50"/>
      <c r="I24" s="50"/>
      <c r="J24" s="50"/>
      <c r="K24" s="5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52"/>
      <c r="C27" s="52"/>
      <c r="D27" s="52"/>
      <c r="E27" s="52"/>
      <c r="F27" s="52"/>
      <c r="G27" s="52"/>
      <c r="H27" s="52"/>
      <c r="I27" s="5"/>
      <c r="J27" s="51"/>
      <c r="K27" s="5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Марат Ряшитович Тимкаев</cp:lastModifiedBy>
  <cp:lastPrinted>2017-04-26T13:19:09Z</cp:lastPrinted>
  <dcterms:created xsi:type="dcterms:W3CDTF">2014-02-20T07:55:18Z</dcterms:created>
  <dcterms:modified xsi:type="dcterms:W3CDTF">2026-05-07T09:44:55Z</dcterms:modified>
</cp:coreProperties>
</file>