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Виктория\ОАЭФ 2027\Водомерный учет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4" i="1" l="1"/>
  <c r="L23" i="1"/>
  <c r="M23" i="1" s="1"/>
  <c r="I23" i="1"/>
  <c r="J23" i="1" s="1"/>
  <c r="H23" i="1"/>
  <c r="M22" i="1"/>
  <c r="L22" i="1"/>
  <c r="I22" i="1"/>
  <c r="H22" i="1"/>
  <c r="J22" i="1" s="1"/>
  <c r="M21" i="1"/>
  <c r="L21" i="1"/>
  <c r="I21" i="1"/>
  <c r="J21" i="1" s="1"/>
  <c r="H21" i="1"/>
  <c r="L20" i="1"/>
  <c r="M20" i="1" s="1"/>
  <c r="J20" i="1"/>
  <c r="I20" i="1"/>
  <c r="H20" i="1"/>
  <c r="L19" i="1"/>
  <c r="M19" i="1" s="1"/>
  <c r="I19" i="1"/>
  <c r="J19" i="1" s="1"/>
  <c r="H19" i="1"/>
  <c r="M18" i="1"/>
  <c r="L18" i="1"/>
  <c r="I18" i="1"/>
  <c r="J18" i="1" s="1"/>
  <c r="H18" i="1"/>
  <c r="L14" i="1" l="1"/>
  <c r="L15" i="1"/>
  <c r="L16" i="1"/>
  <c r="L17" i="1"/>
  <c r="L13" i="1"/>
  <c r="L12" i="1"/>
  <c r="M12" i="1" l="1"/>
  <c r="M17" i="1" l="1"/>
  <c r="M16" i="1"/>
  <c r="M15" i="1"/>
  <c r="M14" i="1"/>
  <c r="M13" i="1"/>
  <c r="I17" i="1" l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<sst xmlns="http://schemas.openxmlformats.org/spreadsheetml/2006/main" count="32" uniqueCount="32">
  <si>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</si>
  <si>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</si>
  <si>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</si>
  <si>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</si>
  <si>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</si>
  <si>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</si>
  <si>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</si>
  <si>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</si>
  <si>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</si>
  <si>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</si>
  <si>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</si>
  <si>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</si>
  <si>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</si>
  <si>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</si>
  <si>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</si>
  <si>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</si>
  <si>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Оказание Выполнение работ по техническому обслуживанию водомерного узла, модернизации водомерного узла</t>
  </si>
  <si>
    <t xml:space="preserve">Учреждение:  </t>
  </si>
  <si>
    <t>Цена (минимальная)</t>
  </si>
  <si>
    <t>Итого</t>
  </si>
  <si>
    <t>Обслуживание водомерного узла в 2027 году по адресу 195267, г. Санкт-Петербург, пр-кт. Гражданский, д. 130, корп. 3, литер А</t>
  </si>
  <si>
    <t>Ремонт водомерного узла в 2027 году по адресу 195267, г. Санкт-Петербург, пр-кт. Гражданский, д. 130, корп. 3, литер А</t>
  </si>
  <si>
    <t>Обслуживание водомерного узла в 2028 году по адресу 195267, г. Санкт-Петербург, пр-кт. Гражданский, д. 130, корп. 3, литер А</t>
  </si>
  <si>
    <t>Ремонт водомерного узла в 2028 году по адресу 195267, г. Санкт-Петербург, пр-кт. Гражданский, д. 130, корп. 3, литер А</t>
  </si>
  <si>
    <t>Обслуживание водомерного узла в 2027 году по адресу 195267, Санкт-Петербург, пр. Просвещения, д.84, корп.2, литер А</t>
  </si>
  <si>
    <t>Ремонт водомерного узла в 2028 году по адресу 195267, Санкт-Петербург, пр. Просвещения, д.84, корп.2, литер А</t>
  </si>
  <si>
    <t>Обслуживание водомерного узла в 2028 году по адресу 195267, Санкт-Петербург, пр. Просвещения, д.84, корп.2, литер А</t>
  </si>
  <si>
    <t>Ремонт водомерного узла в 2027 году по адресу 195267, Санкт-Петербург, пр. Просвещения, д.84, корп.2, литер А</t>
  </si>
  <si>
    <t>Обслуживание системы АСКУЭР на водомерных узлах  в 2027 году по адресу 195267, г. Санкт-Петербург, пр-кт. Гражданский, д. 130, корп. 3, литер А</t>
  </si>
  <si>
    <t>Обслуживание системы АСКУЭР на водомерных узлах  в 2028 году по адресу 195267, г. Санкт-Петербург, пр-кт. Гражданский, д. 130, корп. 3, литер А</t>
  </si>
  <si>
    <t>Обслуживание системы АСКУЭР на водомерных узлах  в 2027 году по адресу 195267, Санкт-Петербург, пр. Просвещения, д.84, корп.2, литер А</t>
  </si>
  <si>
    <t>Обслуживание системы АСКУЭР на водомерных узлах  в 2028 году по адресу 195267, Санкт-Петербург, пр. Просвещения, д.84, корп.2, литер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</si>
</sst>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2" fontId="15" fillId="0" borderId="8" xfId="0" applyNumberFormat="1" applyFont="1" applyBorder="1" applyAlignment="1">
      <alignment horizontal="center" vertical="center"/>
    </xf>
    <xf numFmtId="2" fontId="15" fillId="0" borderId="9" xfId="0" applyNumberFormat="1" applyFont="1" applyBorder="1" applyAlignment="1">
      <alignment horizontal="center" vertical="center"/>
    </xf>
    <xf numFmtId="2" fontId="15" fillId="0" borderId="10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11" xfId="1" applyNumberFormat="1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2" fontId="15" fillId="3" borderId="5" xfId="0" applyNumberFormat="1" applyFont="1" applyFill="1" applyBorder="1" applyAlignment="1">
      <alignment horizontal="center" vertical="center"/>
    </xf>
    <xf numFmtId="2" fontId="15" fillId="3" borderId="6" xfId="0" applyNumberFormat="1" applyFont="1" applyFill="1" applyBorder="1" applyAlignment="1">
      <alignment horizontal="center" vertical="center"/>
    </xf>
    <xf numFmtId="2" fontId="15" fillId="3" borderId="4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0" fillId="3" borderId="7" xfId="0" applyFill="1" applyBorder="1" applyAlignment="1">
      <alignment vertical="center" wrapText="1"/>
    </xf>
    <xf numFmtId="2" fontId="15" fillId="3" borderId="8" xfId="0" applyNumberFormat="1" applyFont="1" applyFill="1" applyBorder="1" applyAlignment="1">
      <alignment horizontal="center" vertical="center"/>
    </xf>
    <xf numFmtId="2" fontId="15" fillId="3" borderId="9" xfId="0" applyNumberFormat="1" applyFont="1" applyFill="1" applyBorder="1" applyAlignment="1">
      <alignment horizontal="center" vertical="center"/>
    </xf>
    <xf numFmtId="2" fontId="15" fillId="3" borderId="10" xfId="0" applyNumberFormat="1" applyFont="1" applyFill="1" applyBorder="1" applyAlignment="1">
      <alignment horizontal="center" vertical="center" wrapText="1"/>
    </xf>
    <xf numFmtId="4" fontId="4" fillId="3" borderId="11" xfId="0" applyNumberFormat="1" applyFont="1" applyFill="1" applyBorder="1" applyAlignment="1">
      <alignment horizontal="center" vertical="center" wrapText="1"/>
    </xf>
    <xf numFmtId="4" fontId="4" fillId="3" borderId="11" xfId="1" applyNumberFormat="1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4"/>
  <sheetViews>
    <sheetView tabSelected="1" topLeftCell="A30" workbookViewId="0">
      <selection activeCell="F22" sqref="F22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5" customWidth="1"/>
    <col min="13" max="13" width="12.140625" style="11" customWidth="1"/>
    <col min="14" max="16384" width="9.140625" style="11"/>
  </cols>
  <sheetData>
    <row r="2" spans="1:14" x14ac:dyDescent="0.25">
      <c r="A2" s="56" t="s">
        <v>0</v>
      </c>
      <c r="B2" s="56"/>
      <c r="C2" s="56"/>
      <c r="D2" s="56"/>
      <c r="E2" s="56"/>
      <c r="F2" s="56"/>
      <c r="G2" s="56"/>
      <c r="H2" s="56"/>
      <c r="I2" s="56"/>
      <c r="J2" s="56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57" t="s">
        <v>16</v>
      </c>
      <c r="B4" s="57"/>
      <c r="C4" s="57"/>
      <c r="D4" s="57"/>
      <c r="E4" s="57"/>
      <c r="F4" s="57"/>
      <c r="G4" s="57"/>
      <c r="H4" s="57"/>
      <c r="I4" s="57"/>
      <c r="J4" s="57"/>
    </row>
    <row r="5" spans="1:14" x14ac:dyDescent="0.25">
      <c r="A5" s="57" t="s">
        <v>1</v>
      </c>
      <c r="B5" s="57"/>
      <c r="C5" s="57"/>
      <c r="D5" s="57"/>
      <c r="E5" s="57"/>
      <c r="F5" s="57"/>
      <c r="G5" s="57"/>
      <c r="H5" s="57"/>
      <c r="I5" s="57"/>
      <c r="J5" s="57"/>
    </row>
    <row r="7" spans="1:14" s="23" customFormat="1" x14ac:dyDescent="0.25">
      <c r="B7" s="57" t="s">
        <v>17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</row>
    <row r="8" spans="1:14" ht="28.5" customHeight="1" x14ac:dyDescent="0.25">
      <c r="A8" s="57" t="s">
        <v>14</v>
      </c>
      <c r="B8" s="57"/>
      <c r="C8" s="57"/>
      <c r="D8" s="57"/>
      <c r="E8" s="57"/>
      <c r="F8" s="57"/>
      <c r="G8" s="57"/>
      <c r="H8" s="57"/>
      <c r="I8" s="57"/>
      <c r="J8" s="57"/>
    </row>
    <row r="10" spans="1:14" x14ac:dyDescent="0.25">
      <c r="A10" s="58" t="s">
        <v>5</v>
      </c>
      <c r="B10" s="58"/>
      <c r="C10" s="58"/>
      <c r="D10" s="58"/>
      <c r="E10" s="58"/>
      <c r="F10" s="58"/>
      <c r="G10" s="58"/>
      <c r="H10" s="58"/>
      <c r="I10" s="58"/>
      <c r="J10" s="58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105.75" thickBot="1" x14ac:dyDescent="0.3">
      <c r="A12" s="38"/>
      <c r="B12" s="39" t="s">
        <v>20</v>
      </c>
      <c r="C12" s="40">
        <v>9162.4</v>
      </c>
      <c r="D12" s="41">
        <v>9250.5</v>
      </c>
      <c r="E12" s="42">
        <v>9338.6</v>
      </c>
      <c r="F12" s="43"/>
      <c r="G12" s="43"/>
      <c r="H12" s="43">
        <f t="shared" ref="H12" si="0">AVERAGE(C12:G12)</f>
        <v>9250.5</v>
      </c>
      <c r="I12" s="43">
        <f t="shared" ref="I12" si="1">STDEV(C12:G12)</f>
        <v>88.1</v>
      </c>
      <c r="J12" s="44">
        <f t="shared" ref="J12:J17" si="2">I12/H12*100</f>
        <v>0.95</v>
      </c>
      <c r="K12" s="45">
        <v>4</v>
      </c>
      <c r="L12" s="43">
        <f>C12</f>
        <v>9162.4</v>
      </c>
      <c r="M12" s="43">
        <f>K12*L12</f>
        <v>36649.599999999999</v>
      </c>
    </row>
    <row r="13" spans="1:14" ht="120.75" thickBot="1" x14ac:dyDescent="0.3">
      <c r="A13" s="38"/>
      <c r="B13" s="46" t="s">
        <v>28</v>
      </c>
      <c r="C13" s="40">
        <v>4867.2</v>
      </c>
      <c r="D13" s="41">
        <v>4914</v>
      </c>
      <c r="E13" s="42">
        <v>4960.8</v>
      </c>
      <c r="F13" s="43"/>
      <c r="G13" s="43"/>
      <c r="H13" s="43">
        <f t="shared" ref="H13:H14" si="3">AVERAGE(C13:G13)</f>
        <v>4914</v>
      </c>
      <c r="I13" s="43">
        <f t="shared" ref="I13:I14" si="4">STDEV(C13:G13)</f>
        <v>46.8</v>
      </c>
      <c r="J13" s="44">
        <f t="shared" si="2"/>
        <v>0.95</v>
      </c>
      <c r="K13" s="47">
        <v>4</v>
      </c>
      <c r="L13" s="43">
        <f>C13</f>
        <v>4867.2</v>
      </c>
      <c r="M13" s="43">
        <f t="shared" ref="M13:M17" si="5">K13*L13</f>
        <v>19468.8</v>
      </c>
    </row>
    <row r="14" spans="1:14" ht="90.75" thickBot="1" x14ac:dyDescent="0.3">
      <c r="A14" s="38"/>
      <c r="B14" s="46" t="s">
        <v>21</v>
      </c>
      <c r="C14" s="40"/>
      <c r="D14" s="41"/>
      <c r="E14" s="42"/>
      <c r="F14" s="43"/>
      <c r="G14" s="43"/>
      <c r="H14" s="43" t="e">
        <f t="shared" si="3"/>
        <v>#DIV/0!</v>
      </c>
      <c r="I14" s="43" t="e">
        <f t="shared" si="4"/>
        <v>#DIV/0!</v>
      </c>
      <c r="J14" s="44" t="e">
        <f t="shared" si="2"/>
        <v>#DIV/0!</v>
      </c>
      <c r="K14" s="45">
        <v>1</v>
      </c>
      <c r="L14" s="43">
        <f t="shared" ref="L14:L17" si="6">C14</f>
        <v>0</v>
      </c>
      <c r="M14" s="43">
        <f t="shared" si="5"/>
        <v>0</v>
      </c>
    </row>
    <row r="15" spans="1:14" ht="105.75" thickBot="1" x14ac:dyDescent="0.3">
      <c r="A15" s="48"/>
      <c r="B15" s="46" t="s">
        <v>22</v>
      </c>
      <c r="C15" s="40">
        <v>9528.9</v>
      </c>
      <c r="D15" s="41">
        <v>9713.0300000000007</v>
      </c>
      <c r="E15" s="42">
        <v>9898.92</v>
      </c>
      <c r="F15" s="43"/>
      <c r="G15" s="43"/>
      <c r="H15" s="43">
        <f t="shared" ref="H15:H20" si="7">AVERAGE(C15:G15)</f>
        <v>9713.6200000000008</v>
      </c>
      <c r="I15" s="43">
        <f t="shared" ref="I15:I20" si="8">STDEV(C15:G15)</f>
        <v>185.01</v>
      </c>
      <c r="J15" s="44">
        <f t="shared" si="2"/>
        <v>1.9</v>
      </c>
      <c r="K15" s="47">
        <v>4</v>
      </c>
      <c r="L15" s="43">
        <f t="shared" si="6"/>
        <v>9528.9</v>
      </c>
      <c r="M15" s="43">
        <f t="shared" si="5"/>
        <v>38115.599999999999</v>
      </c>
    </row>
    <row r="16" spans="1:14" ht="120.75" thickBot="1" x14ac:dyDescent="0.3">
      <c r="A16" s="48"/>
      <c r="B16" s="46" t="s">
        <v>29</v>
      </c>
      <c r="C16" s="40">
        <v>5061.8900000000003</v>
      </c>
      <c r="D16" s="41">
        <v>5159.7</v>
      </c>
      <c r="E16" s="42">
        <v>5258.45</v>
      </c>
      <c r="F16" s="43"/>
      <c r="G16" s="43"/>
      <c r="H16" s="43">
        <f t="shared" si="7"/>
        <v>5160.01</v>
      </c>
      <c r="I16" s="43">
        <f t="shared" si="8"/>
        <v>98.28</v>
      </c>
      <c r="J16" s="44">
        <f t="shared" si="2"/>
        <v>1.9</v>
      </c>
      <c r="K16" s="45">
        <v>4</v>
      </c>
      <c r="L16" s="43">
        <f t="shared" si="6"/>
        <v>5061.8900000000003</v>
      </c>
      <c r="M16" s="43">
        <f t="shared" si="5"/>
        <v>20247.560000000001</v>
      </c>
    </row>
    <row r="17" spans="1:13" ht="90.75" thickBot="1" x14ac:dyDescent="0.3">
      <c r="A17" s="48"/>
      <c r="B17" s="49" t="s">
        <v>23</v>
      </c>
      <c r="C17" s="50"/>
      <c r="D17" s="51"/>
      <c r="E17" s="52"/>
      <c r="F17" s="53"/>
      <c r="G17" s="53"/>
      <c r="H17" s="53" t="e">
        <f t="shared" si="7"/>
        <v>#DIV/0!</v>
      </c>
      <c r="I17" s="53" t="e">
        <f t="shared" si="8"/>
        <v>#DIV/0!</v>
      </c>
      <c r="J17" s="54" t="e">
        <f t="shared" si="2"/>
        <v>#DIV/0!</v>
      </c>
      <c r="K17" s="55">
        <v>1</v>
      </c>
      <c r="L17" s="53">
        <f t="shared" si="6"/>
        <v>0</v>
      </c>
      <c r="M17" s="53">
        <f t="shared" si="5"/>
        <v>0</v>
      </c>
    </row>
    <row r="18" spans="1:13" s="29" customFormat="1" ht="105.75" thickBot="1" x14ac:dyDescent="0.3">
      <c r="A18" s="10"/>
      <c r="B18" s="27" t="s">
        <v>24</v>
      </c>
      <c r="C18" s="20">
        <v>9162.4</v>
      </c>
      <c r="D18" s="21">
        <v>9250.5</v>
      </c>
      <c r="E18" s="22">
        <v>9338.6</v>
      </c>
      <c r="F18" s="15"/>
      <c r="G18" s="15"/>
      <c r="H18" s="15">
        <f t="shared" si="7"/>
        <v>9250.5</v>
      </c>
      <c r="I18" s="15">
        <f t="shared" si="8"/>
        <v>88.1</v>
      </c>
      <c r="J18" s="16">
        <f t="shared" ref="J18:J23" si="9">I18/H18*100</f>
        <v>0.95</v>
      </c>
      <c r="K18" s="18">
        <v>4</v>
      </c>
      <c r="L18" s="15">
        <f>C18</f>
        <v>9162.4</v>
      </c>
      <c r="M18" s="15">
        <f>K18*L18</f>
        <v>36649.599999999999</v>
      </c>
    </row>
    <row r="19" spans="1:13" s="29" customFormat="1" ht="120.75" thickBot="1" x14ac:dyDescent="0.3">
      <c r="A19" s="10"/>
      <c r="B19" s="28" t="s">
        <v>30</v>
      </c>
      <c r="C19" s="20">
        <v>4867.2</v>
      </c>
      <c r="D19" s="21">
        <v>4914</v>
      </c>
      <c r="E19" s="22">
        <v>4960.8</v>
      </c>
      <c r="F19" s="15"/>
      <c r="G19" s="15"/>
      <c r="H19" s="15">
        <f t="shared" si="7"/>
        <v>4914</v>
      </c>
      <c r="I19" s="15">
        <f t="shared" si="8"/>
        <v>46.8</v>
      </c>
      <c r="J19" s="16">
        <f t="shared" si="9"/>
        <v>0.95</v>
      </c>
      <c r="K19" s="19">
        <v>4</v>
      </c>
      <c r="L19" s="15">
        <f>C19</f>
        <v>4867.2</v>
      </c>
      <c r="M19" s="15">
        <f t="shared" ref="M19:M23" si="10">K19*L19</f>
        <v>19468.8</v>
      </c>
    </row>
    <row r="20" spans="1:13" s="29" customFormat="1" ht="90.75" thickBot="1" x14ac:dyDescent="0.3">
      <c r="A20" s="10"/>
      <c r="B20" s="28" t="s">
        <v>27</v>
      </c>
      <c r="C20" s="20"/>
      <c r="D20" s="21"/>
      <c r="E20" s="22"/>
      <c r="F20" s="15"/>
      <c r="G20" s="15"/>
      <c r="H20" s="15" t="e">
        <f t="shared" si="7"/>
        <v>#DIV/0!</v>
      </c>
      <c r="I20" s="15" t="e">
        <f t="shared" si="8"/>
        <v>#DIV/0!</v>
      </c>
      <c r="J20" s="16" t="e">
        <f t="shared" si="9"/>
        <v>#DIV/0!</v>
      </c>
      <c r="K20" s="18">
        <v>1</v>
      </c>
      <c r="L20" s="15">
        <f t="shared" ref="L20:L23" si="11">C20</f>
        <v>0</v>
      </c>
      <c r="M20" s="15">
        <f t="shared" si="10"/>
        <v>0</v>
      </c>
    </row>
    <row r="21" spans="1:13" s="29" customFormat="1" ht="105.75" thickBot="1" x14ac:dyDescent="0.3">
      <c r="B21" s="28" t="s">
        <v>26</v>
      </c>
      <c r="C21" s="20">
        <v>9528.9</v>
      </c>
      <c r="D21" s="21">
        <v>9713.0300000000007</v>
      </c>
      <c r="E21" s="22">
        <v>9898.92</v>
      </c>
      <c r="F21" s="15"/>
      <c r="G21" s="15"/>
      <c r="H21" s="15">
        <f t="shared" ref="H21:H23" si="12">AVERAGE(C21:G21)</f>
        <v>9713.6200000000008</v>
      </c>
      <c r="I21" s="15">
        <f t="shared" ref="I21:I23" si="13">STDEV(C21:G21)</f>
        <v>185.01</v>
      </c>
      <c r="J21" s="16">
        <f t="shared" si="9"/>
        <v>1.9</v>
      </c>
      <c r="K21" s="19">
        <v>4</v>
      </c>
      <c r="L21" s="15">
        <f t="shared" si="11"/>
        <v>9528.9</v>
      </c>
      <c r="M21" s="15">
        <f t="shared" si="10"/>
        <v>38115.599999999999</v>
      </c>
    </row>
    <row r="22" spans="1:13" s="29" customFormat="1" ht="120.75" thickBot="1" x14ac:dyDescent="0.3">
      <c r="B22" s="28" t="s">
        <v>31</v>
      </c>
      <c r="C22" s="20">
        <v>5061.8900000000003</v>
      </c>
      <c r="D22" s="21">
        <v>5159.7</v>
      </c>
      <c r="E22" s="22">
        <v>5258.45</v>
      </c>
      <c r="F22" s="15"/>
      <c r="G22" s="15"/>
      <c r="H22" s="15">
        <f t="shared" si="12"/>
        <v>5160.01</v>
      </c>
      <c r="I22" s="15">
        <f t="shared" si="13"/>
        <v>98.28</v>
      </c>
      <c r="J22" s="16">
        <f t="shared" si="9"/>
        <v>1.9</v>
      </c>
      <c r="K22" s="18">
        <v>4</v>
      </c>
      <c r="L22" s="15">
        <f t="shared" si="11"/>
        <v>5061.8900000000003</v>
      </c>
      <c r="M22" s="15">
        <f t="shared" si="10"/>
        <v>20247.560000000001</v>
      </c>
    </row>
    <row r="23" spans="1:13" s="29" customFormat="1" ht="90" x14ac:dyDescent="0.25">
      <c r="B23" s="30" t="s">
        <v>25</v>
      </c>
      <c r="C23" s="31"/>
      <c r="D23" s="32"/>
      <c r="E23" s="33"/>
      <c r="F23" s="34"/>
      <c r="G23" s="34"/>
      <c r="H23" s="34" t="e">
        <f t="shared" si="12"/>
        <v>#DIV/0!</v>
      </c>
      <c r="I23" s="34" t="e">
        <f t="shared" si="13"/>
        <v>#DIV/0!</v>
      </c>
      <c r="J23" s="35" t="e">
        <f t="shared" si="9"/>
        <v>#DIV/0!</v>
      </c>
      <c r="K23" s="36">
        <v>1</v>
      </c>
      <c r="L23" s="34">
        <f t="shared" si="11"/>
        <v>0</v>
      </c>
      <c r="M23" s="34">
        <f t="shared" si="10"/>
        <v>0</v>
      </c>
    </row>
    <row r="24" spans="1:13" x14ac:dyDescent="0.25">
      <c r="B24" s="10" t="s">
        <v>19</v>
      </c>
      <c r="C24" s="37"/>
      <c r="D24" s="10"/>
      <c r="E24" s="10"/>
      <c r="F24" s="10"/>
      <c r="G24" s="10"/>
      <c r="H24" s="10"/>
      <c r="I24" s="10"/>
      <c r="J24" s="10"/>
      <c r="K24" s="10"/>
      <c r="L24" s="10"/>
      <c r="M24" s="15">
        <f>SUM(M12:M23)</f>
        <v>228963.12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59"/>
      <c r="C21" s="59"/>
      <c r="D21" s="59"/>
      <c r="E21" s="59"/>
      <c r="F21" s="59"/>
      <c r="G21" s="59"/>
      <c r="H21" s="59"/>
      <c r="I21" s="59"/>
      <c r="J21" s="59"/>
      <c r="K21" s="5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60"/>
      <c r="C24" s="60"/>
      <c r="D24" s="60"/>
      <c r="E24" s="60"/>
      <c r="F24" s="60"/>
      <c r="G24" s="60"/>
      <c r="H24" s="60"/>
      <c r="I24" s="60"/>
      <c r="J24" s="60"/>
      <c r="K24" s="6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62"/>
      <c r="C27" s="62"/>
      <c r="D27" s="62"/>
      <c r="E27" s="62"/>
      <c r="F27" s="62"/>
      <c r="G27" s="62"/>
      <c r="H27" s="62"/>
      <c r="I27" s="5"/>
      <c r="J27" s="61"/>
      <c r="K27" s="6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2026-05-06T08:44:26Z</dcterms:modified>
</cp:coreProperties>
</file>