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Эрмитаж. Верди. Макбет 15.05.2026\Экран\"/>
    </mc:Choice>
  </mc:AlternateContent>
  <xr:revisionPtr revIDLastSave="0" documentId="13_ncr:1_{80F3E5F6-34E4-461C-BCA8-475450908955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хозтовары (2)" sheetId="12" state="hidden" r:id="rId1"/>
    <sheet name="1" sheetId="11" r:id="rId2"/>
    <sheet name="хозтовары" sheetId="10" state="hidden" r:id="rId3"/>
  </sheets>
  <definedNames>
    <definedName name="_xlnm._FilterDatabase" localSheetId="1" hidden="1">'1'!$A$9:$M$9</definedName>
    <definedName name="_xlnm.Print_Area" localSheetId="1">'1'!$A$1:$M$16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11" l="1"/>
  <c r="M12" i="11" l="1"/>
  <c r="I10" i="11"/>
  <c r="J10" i="11"/>
  <c r="K10" i="11" l="1"/>
  <c r="H15" i="12" l="1"/>
  <c r="K15" i="12"/>
  <c r="N15" i="12" s="1"/>
  <c r="L15" i="12"/>
  <c r="M15" i="12" s="1"/>
  <c r="H16" i="12"/>
  <c r="K16" i="12"/>
  <c r="N16" i="12" s="1"/>
  <c r="M16" i="12"/>
  <c r="L16" i="12"/>
  <c r="H17" i="12"/>
  <c r="K17" i="12"/>
  <c r="N17" i="12" s="1"/>
  <c r="L17" i="12"/>
  <c r="M17" i="12" s="1"/>
  <c r="H18" i="12"/>
  <c r="K18" i="12"/>
  <c r="N18" i="12" s="1"/>
  <c r="L18" i="12"/>
  <c r="M18" i="12" s="1"/>
  <c r="H19" i="12"/>
  <c r="K19" i="12"/>
  <c r="N19" i="12"/>
  <c r="L19" i="12"/>
  <c r="M19" i="12"/>
  <c r="H20" i="12"/>
  <c r="K20" i="12"/>
  <c r="M20" i="12" s="1"/>
  <c r="N20" i="12"/>
  <c r="L20" i="12"/>
  <c r="H21" i="12"/>
  <c r="K21" i="12"/>
  <c r="M21" i="12"/>
  <c r="L21" i="12"/>
  <c r="H22" i="12"/>
  <c r="K22" i="12"/>
  <c r="N22" i="12"/>
  <c r="L22" i="12"/>
  <c r="M22" i="12"/>
  <c r="H23" i="12"/>
  <c r="K23" i="12"/>
  <c r="N23" i="12" s="1"/>
  <c r="L23" i="12"/>
  <c r="M23" i="12" s="1"/>
  <c r="H24" i="12"/>
  <c r="K24" i="12"/>
  <c r="N24" i="12"/>
  <c r="L24" i="12"/>
  <c r="M24" i="12" s="1"/>
  <c r="H25" i="12"/>
  <c r="K25" i="12"/>
  <c r="L25" i="12"/>
  <c r="M25" i="12" s="1"/>
  <c r="H26" i="12"/>
  <c r="K26" i="12"/>
  <c r="N26" i="12" s="1"/>
  <c r="L26" i="12"/>
  <c r="M26" i="12" s="1"/>
  <c r="H27" i="12"/>
  <c r="K27" i="12"/>
  <c r="N27" i="12"/>
  <c r="L27" i="12"/>
  <c r="M27" i="12"/>
  <c r="H28" i="12"/>
  <c r="K28" i="12"/>
  <c r="N28" i="12" s="1"/>
  <c r="L28" i="12"/>
  <c r="M28" i="12" s="1"/>
  <c r="H29" i="12"/>
  <c r="K29" i="12"/>
  <c r="M29" i="12"/>
  <c r="L29" i="12"/>
  <c r="H30" i="12"/>
  <c r="K30" i="12"/>
  <c r="N30" i="12"/>
  <c r="L30" i="12"/>
  <c r="M30" i="12"/>
  <c r="M31" i="12"/>
  <c r="H31" i="12"/>
  <c r="L14" i="12"/>
  <c r="M14" i="12"/>
  <c r="K14" i="12"/>
  <c r="N14" i="12"/>
  <c r="H14" i="12"/>
  <c r="L13" i="12"/>
  <c r="M13" i="12" s="1"/>
  <c r="K13" i="12"/>
  <c r="N13" i="12" s="1"/>
  <c r="H13" i="12"/>
  <c r="L12" i="12"/>
  <c r="M12" i="12"/>
  <c r="K12" i="12"/>
  <c r="N12" i="12"/>
  <c r="H12" i="12"/>
  <c r="L11" i="12"/>
  <c r="K11" i="12"/>
  <c r="N11" i="12" s="1"/>
  <c r="M11" i="12"/>
  <c r="H11" i="12"/>
  <c r="O10" i="12"/>
  <c r="L10" i="12"/>
  <c r="M10" i="12" s="1"/>
  <c r="K10" i="12"/>
  <c r="N10" i="12" s="1"/>
  <c r="H10" i="12"/>
  <c r="O9" i="12"/>
  <c r="L9" i="12"/>
  <c r="K9" i="12"/>
  <c r="N9" i="12"/>
  <c r="N32" i="12" s="1"/>
  <c r="N35" i="12" s="1"/>
  <c r="H9" i="12"/>
  <c r="L14" i="10"/>
  <c r="M14" i="10" s="1"/>
  <c r="L13" i="10"/>
  <c r="M13" i="10" s="1"/>
  <c r="L12" i="10"/>
  <c r="M12" i="10" s="1"/>
  <c r="L11" i="10"/>
  <c r="M11" i="10" s="1"/>
  <c r="K14" i="10"/>
  <c r="N14" i="10" s="1"/>
  <c r="K13" i="10"/>
  <c r="N13" i="10" s="1"/>
  <c r="K12" i="10"/>
  <c r="N12" i="10" s="1"/>
  <c r="K11" i="10"/>
  <c r="N11" i="10" s="1"/>
  <c r="H14" i="10"/>
  <c r="H13" i="10"/>
  <c r="H12" i="10"/>
  <c r="H11" i="10"/>
  <c r="M16" i="10"/>
  <c r="H16" i="10"/>
  <c r="L15" i="10"/>
  <c r="K15" i="10"/>
  <c r="M15" i="10"/>
  <c r="H15" i="10"/>
  <c r="O10" i="10"/>
  <c r="K10" i="10"/>
  <c r="N10" i="10"/>
  <c r="O9" i="10"/>
  <c r="L9" i="10"/>
  <c r="K9" i="10"/>
  <c r="N9" i="10" s="1"/>
  <c r="N17" i="10" s="1"/>
  <c r="N20" i="10" s="1"/>
  <c r="M9" i="10"/>
  <c r="H10" i="10"/>
  <c r="L10" i="10"/>
  <c r="M10" i="10"/>
  <c r="H9" i="10"/>
  <c r="N15" i="10"/>
  <c r="M9" i="12"/>
  <c r="N29" i="12"/>
  <c r="N25" i="12"/>
  <c r="N21" i="12"/>
</calcChain>
</file>

<file path=xl/sharedStrings.xml><?xml version="1.0" encoding="utf-8"?>
<sst xmlns="http://schemas.openxmlformats.org/spreadsheetml/2006/main" count="71" uniqueCount="45">
  <si>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</si>
  <si>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</si>
  <si>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</si>
  <si>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</si>
  <si>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</si>
  <si>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</si>
  <si>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</si>
  <si>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</si>
  <si>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</si>
  <si>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</si>
  <si>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</si>
  <si>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</si>
  <si>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</si>
  <si>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Определение и обоснование НМЦК методом сопоставимых рыночных цен (анализ рынка)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</si>
  <si>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</si>
  <si>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</si>
  <si>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</si>
  <si>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</si>
  <si>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</si>
  <si>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</si>
  <si>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</si>
  <si>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</si>
  <si>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13=9*11</t>
  </si>
  <si>
    <t>Ответы на запрос получены от 3 поставщиков (подрядчиков, исполнителей).</t>
  </si>
  <si>
    <t>Кол-во</t>
  </si>
  <si>
    <t xml:space="preserve">Среднеквадратичное отклонение </t>
  </si>
  <si>
    <t>Коэффициент вариации (%)</t>
  </si>
  <si>
    <t>ИТОГО:</t>
  </si>
  <si>
    <t>Ед. изм.</t>
  </si>
  <si>
    <t>Средняя арифметическая цена единицы товара (руб. вкл. НДС)</t>
  </si>
  <si>
    <t xml:space="preserve">Расчёт начальной (максимальной) цены контракта </t>
  </si>
  <si>
    <t>Предельная цена из распоряжения 100-р, (руб. вкл. НДС)*</t>
  </si>
  <si>
    <t xml:space="preserve">Начальная (максимальная) цена контракта определена Заказчиком в соответствии с требованиями статьи 22 Федерального закона 44-ФЗ. При определении начальной (максимальной) цены контракта посредством метода сопоставимых рыночных цен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Начальная (максимальная) цена контракта определена посредством метода сопоставимых рыночных цен. </t>
  </si>
  <si>
    <t>Цена, принимаемая для расчета НМЦК, (руб.)</t>
  </si>
  <si>
    <t>НМЦК, (руб.)</t>
  </si>
  <si>
    <t>Наименование услуги</t>
  </si>
  <si>
    <t xml:space="preserve">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</si>
  <si>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 xml:space="preserve">Начальник отдела закупок финансово - экономического управления СПб ГБУК "Петербург - концерт" </t>
  </si>
  <si>
    <t>Колдомасов Д.А.</t>
  </si>
  <si>
    <t>СУТ;^ДН (Сутки)</t>
  </si>
  <si>
    <t>Оказание услуг по предоставлению во временное пользование (аренду) проекционного экрана для проведения Санкт-Петербургским государственным бюджетным учреждением культуры «Петербург-концерт» культурно-массового мероприятия: опера "Верди. Макбет" в Эрмитажном театре Государственного Эрмитажа 15.05.2026</t>
  </si>
  <si>
    <t>КП № 142 от 05.05.2026</t>
  </si>
  <si>
    <t>КП № 05-05-2026-2 от 05.05.2026</t>
  </si>
  <si>
    <t>КП № 05/05-1 от 05.05.2026</t>
  </si>
  <si>
    <t>НМЦК составляет 43 000 (Сорок три тысячи)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</si>
</sst>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9" fillId="0" borderId="0"/>
    <xf numFmtId="0" fontId="19" fillId="0" borderId="0"/>
  </cellStyleXfs>
  <cellXfs count="84">
    <xf numFmtId="0" fontId="0" fillId="0" borderId="0" xfId="0"/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4" fontId="9" fillId="2" borderId="3" xfId="0" applyNumberFormat="1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right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10" fontId="12" fillId="0" borderId="2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9" fontId="0" fillId="0" borderId="0" xfId="0" applyNumberFormat="1"/>
    <xf numFmtId="4" fontId="0" fillId="0" borderId="0" xfId="0" applyNumberFormat="1"/>
    <xf numFmtId="4" fontId="12" fillId="4" borderId="2" xfId="0" applyNumberFormat="1" applyFont="1" applyFill="1" applyBorder="1" applyAlignment="1">
      <alignment horizontal="center" vertical="center" wrapText="1"/>
    </xf>
    <xf numFmtId="4" fontId="12" fillId="5" borderId="2" xfId="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20" fillId="0" borderId="0" xfId="0" applyFont="1" applyAlignment="1">
      <alignment horizontal="center" vertical="center" wrapText="1"/>
    </xf>
    <xf numFmtId="4" fontId="21" fillId="6" borderId="2" xfId="0" applyNumberFormat="1" applyFont="1" applyFill="1" applyBorder="1" applyAlignment="1">
      <alignment horizontal="center" vertical="center"/>
    </xf>
    <xf numFmtId="4" fontId="20" fillId="6" borderId="2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14" fontId="20" fillId="0" borderId="0" xfId="0" applyNumberFormat="1" applyFont="1" applyAlignment="1">
      <alignment horizontal="left" vertical="top" wrapText="1"/>
    </xf>
    <xf numFmtId="0" fontId="20" fillId="0" borderId="0" xfId="0" applyFont="1" applyFill="1"/>
    <xf numFmtId="0" fontId="17" fillId="6" borderId="0" xfId="0" applyFont="1" applyFill="1" applyAlignment="1">
      <alignment horizontal="left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left" wrapText="1"/>
    </xf>
    <xf numFmtId="0" fontId="22" fillId="6" borderId="0" xfId="0" applyFont="1" applyFill="1" applyAlignment="1">
      <alignment horizontal="left" wrapText="1"/>
    </xf>
    <xf numFmtId="0" fontId="20" fillId="6" borderId="0" xfId="0" applyFont="1" applyFill="1" applyAlignment="1">
      <alignment horizontal="center" vertical="center" wrapText="1"/>
    </xf>
    <xf numFmtId="0" fontId="22" fillId="6" borderId="0" xfId="0" applyFont="1" applyFill="1" applyAlignment="1">
      <alignment horizontal="center" vertical="center" wrapText="1"/>
    </xf>
    <xf numFmtId="4" fontId="22" fillId="6" borderId="0" xfId="0" applyNumberFormat="1" applyFont="1" applyFill="1" applyAlignment="1">
      <alignment horizontal="center" vertical="center" wrapText="1"/>
    </xf>
    <xf numFmtId="2" fontId="21" fillId="0" borderId="2" xfId="0" applyNumberFormat="1" applyFont="1" applyBorder="1" applyAlignment="1">
      <alignment horizontal="right" vertical="center" wrapText="1"/>
    </xf>
    <xf numFmtId="0" fontId="21" fillId="0" borderId="0" xfId="0" applyFont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justify" vertical="center" wrapText="1"/>
    </xf>
    <xf numFmtId="0" fontId="17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2" fontId="21" fillId="0" borderId="0" xfId="0" applyNumberFormat="1" applyFont="1" applyBorder="1" applyAlignment="1">
      <alignment horizontal="right" vertical="center" wrapText="1"/>
    </xf>
    <xf numFmtId="4" fontId="21" fillId="6" borderId="0" xfId="0" applyNumberFormat="1" applyFont="1" applyFill="1" applyBorder="1" applyAlignment="1">
      <alignment horizontal="center" vertical="center"/>
    </xf>
    <xf numFmtId="4" fontId="20" fillId="6" borderId="0" xfId="0" applyNumberFormat="1" applyFont="1" applyFill="1" applyBorder="1" applyAlignment="1">
      <alignment horizontal="center" vertical="center" wrapText="1"/>
    </xf>
    <xf numFmtId="0" fontId="24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2" fontId="17" fillId="6" borderId="0" xfId="0" applyNumberFormat="1" applyFont="1" applyFill="1" applyAlignment="1">
      <alignment horizontal="center" vertical="center" wrapText="1"/>
    </xf>
    <xf numFmtId="164" fontId="17" fillId="6" borderId="0" xfId="0" applyNumberFormat="1" applyFont="1" applyFill="1" applyAlignment="1">
      <alignment horizontal="center" vertical="center" wrapText="1"/>
    </xf>
    <xf numFmtId="2" fontId="23" fillId="6" borderId="0" xfId="0" applyNumberFormat="1" applyFont="1" applyFill="1" applyAlignment="1">
      <alignment horizontal="center" vertical="center" wrapText="1"/>
    </xf>
    <xf numFmtId="0" fontId="23" fillId="6" borderId="0" xfId="0" applyFont="1" applyFill="1"/>
    <xf numFmtId="0" fontId="20" fillId="6" borderId="0" xfId="0" applyFont="1" applyFill="1"/>
    <xf numFmtId="0" fontId="20" fillId="0" borderId="2" xfId="0" applyNumberFormat="1" applyFont="1" applyBorder="1" applyAlignment="1">
      <alignment horizontal="center" vertical="center" wrapText="1"/>
    </xf>
    <xf numFmtId="2" fontId="21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  <xf numFmtId="0" fontId="20" fillId="6" borderId="0" xfId="0" applyFont="1" applyFill="1" applyBorder="1" applyAlignment="1">
      <alignment horizontal="left" vertical="center" wrapText="1"/>
    </xf>
    <xf numFmtId="4" fontId="22" fillId="6" borderId="0" xfId="0" applyNumberFormat="1" applyFont="1" applyFill="1" applyAlignment="1">
      <alignment horizontal="center" wrapText="1"/>
    </xf>
    <xf numFmtId="0" fontId="17" fillId="6" borderId="0" xfId="0" applyFont="1" applyFill="1" applyAlignment="1">
      <alignment horizontal="left" vertical="center" wrapText="1"/>
    </xf>
    <xf numFmtId="0" fontId="17" fillId="6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2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8612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69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86250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8612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6A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401050" y="30956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8612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6B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8612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6C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8575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861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6D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191250" y="4324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861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6E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382000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31</xdr:row>
      <xdr:rowOff>9525</xdr:rowOff>
    </xdr:from>
    <xdr:to>
      <xdr:col>12</xdr:col>
      <xdr:colOff>647700</xdr:colOff>
      <xdr:row>31</xdr:row>
      <xdr:rowOff>276225</xdr:rowOff>
    </xdr:to>
    <xdr:pic>
      <xdr:nvPicPr>
        <xdr:cNvPr id="8612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6F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677150" y="93059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871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69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86250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87146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6A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401050" y="30956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87147" name="Picture 21" descr="C:\Temp\KClipboardExport\sssqsznq.gif">
          <a:extLst>
            <a:ext uri="{FF2B5EF4-FFF2-40B4-BE49-F238E27FC236}">
              <a16:creationId xmlns:a16="http://schemas.microsoft.com/office/drawing/2014/main" id="{00000000-0008-0000-0200-00006B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87148" name="Picture 19" descr="C:\Temp\KClipboardExport\8c4wnzhy.gif">
          <a:extLst>
            <a:ext uri="{FF2B5EF4-FFF2-40B4-BE49-F238E27FC236}">
              <a16:creationId xmlns:a16="http://schemas.microsoft.com/office/drawing/2014/main" id="{00000000-0008-0000-0200-00006C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8575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8714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6D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191250" y="4324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87150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6E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382000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16</xdr:row>
      <xdr:rowOff>276225</xdr:rowOff>
    </xdr:to>
    <xdr:pic>
      <xdr:nvPicPr>
        <xdr:cNvPr id="87151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6F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677150" y="64484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35"/>
  <sheetViews>
    <sheetView topLeftCell="A13" zoomScaleNormal="100" workbookViewId="0">
      <selection activeCell="A30" sqref="A30"/>
    </sheetView>
  </sheetViews>
  <sheetFormatPr defaultRowHeight="15" x14ac:dyDescent="0.25"/>
  <cols>
    <col min="1" max="1" width="3.5703125" customWidth="1"/>
    <col min="2" max="2" width="17.42578125" customWidth="1"/>
    <col min="3" max="3" width="9" customWidth="1"/>
    <col min="4" max="5" width="8.710937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  <col min="15" max="15" width="13.28515625" customWidth="1"/>
    <col min="16" max="16" width="11.140625" bestFit="1" customWidth="1"/>
    <col min="17" max="17" width="13.85546875" customWidth="1"/>
  </cols>
  <sheetData>
    <row r="1" spans="1:16" ht="33.75" customHeight="1" x14ac:dyDescent="0.25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6" ht="43.5" customHeight="1" x14ac:dyDescent="0.25">
      <c r="A2" s="64" t="s">
        <v>10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6" ht="49.5" customHeight="1" x14ac:dyDescent="0.25">
      <c r="A3" s="65" t="s">
        <v>14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spans="1:16" ht="22.5" customHeight="1" x14ac:dyDescent="0.25">
      <c r="A4" s="66" t="s">
        <v>23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6" ht="69" customHeight="1" x14ac:dyDescent="0.25">
      <c r="A6" s="67" t="s">
        <v>0</v>
      </c>
      <c r="B6" s="69" t="s">
        <v>4</v>
      </c>
      <c r="C6" s="71" t="s">
        <v>18</v>
      </c>
      <c r="D6" s="72"/>
      <c r="E6" s="72"/>
      <c r="F6" s="72"/>
      <c r="G6" s="72"/>
      <c r="H6" s="73"/>
      <c r="I6" s="69" t="s">
        <v>5</v>
      </c>
      <c r="J6" s="69" t="s">
        <v>6</v>
      </c>
      <c r="K6" s="60" t="s">
        <v>3</v>
      </c>
      <c r="L6" s="60"/>
      <c r="M6" s="60"/>
      <c r="N6" s="3" t="s">
        <v>12</v>
      </c>
    </row>
    <row r="7" spans="1:16" ht="89.25" x14ac:dyDescent="0.25">
      <c r="A7" s="68"/>
      <c r="B7" s="70"/>
      <c r="C7" s="21" t="s">
        <v>15</v>
      </c>
      <c r="D7" s="21" t="s">
        <v>16</v>
      </c>
      <c r="E7" s="21" t="s">
        <v>17</v>
      </c>
      <c r="F7" s="21" t="s">
        <v>19</v>
      </c>
      <c r="G7" s="21" t="s">
        <v>20</v>
      </c>
      <c r="H7" s="4"/>
      <c r="I7" s="74"/>
      <c r="J7" s="74"/>
      <c r="K7" s="14" t="s">
        <v>7</v>
      </c>
      <c r="L7" s="17" t="s">
        <v>1</v>
      </c>
      <c r="M7" s="17" t="s">
        <v>9</v>
      </c>
      <c r="N7" s="5"/>
    </row>
    <row r="8" spans="1:16" ht="54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 t="s">
        <v>2</v>
      </c>
      <c r="I8" s="6">
        <v>9</v>
      </c>
      <c r="J8" s="6" t="s">
        <v>21</v>
      </c>
      <c r="K8" s="15" t="s">
        <v>8</v>
      </c>
      <c r="L8" s="15">
        <v>12</v>
      </c>
      <c r="M8" s="15">
        <v>13</v>
      </c>
      <c r="N8" s="6" t="s">
        <v>22</v>
      </c>
      <c r="O8" s="22"/>
      <c r="P8" s="22"/>
    </row>
    <row r="9" spans="1:16" x14ac:dyDescent="0.25">
      <c r="A9" s="7">
        <v>1</v>
      </c>
      <c r="B9" s="8"/>
      <c r="C9" s="9"/>
      <c r="D9" s="9"/>
      <c r="E9" s="16"/>
      <c r="F9" s="25">
        <v>0</v>
      </c>
      <c r="G9" s="9">
        <v>0</v>
      </c>
      <c r="H9" s="10">
        <f t="shared" ref="H9:H14" si="0">C9+D9+E9+F9+G9</f>
        <v>0</v>
      </c>
      <c r="I9" s="11"/>
      <c r="J9" s="11">
        <v>4</v>
      </c>
      <c r="K9" s="24">
        <f t="shared" ref="K9:K14" si="1">AVERAGE(C9:G9)</f>
        <v>0</v>
      </c>
      <c r="L9" s="16">
        <f t="shared" ref="L9:L14" si="2">STDEV(C9:G9)</f>
        <v>0</v>
      </c>
      <c r="M9" s="18" t="e">
        <f t="shared" ref="M9:M14" si="3">L9/K9</f>
        <v>#DIV/0!</v>
      </c>
      <c r="N9" s="9">
        <f t="shared" ref="N9:N14" si="4">I9*K9</f>
        <v>0</v>
      </c>
      <c r="O9" s="23">
        <f>560/4</f>
        <v>140</v>
      </c>
      <c r="P9" s="23"/>
    </row>
    <row r="10" spans="1:16" x14ac:dyDescent="0.25">
      <c r="A10" s="7">
        <v>2</v>
      </c>
      <c r="B10" s="8"/>
      <c r="C10" s="9"/>
      <c r="D10" s="9"/>
      <c r="E10" s="9"/>
      <c r="F10" s="9">
        <v>0</v>
      </c>
      <c r="G10" s="9">
        <v>0</v>
      </c>
      <c r="H10" s="10">
        <f t="shared" si="0"/>
        <v>0</v>
      </c>
      <c r="I10" s="11"/>
      <c r="J10" s="11">
        <v>3</v>
      </c>
      <c r="K10" s="24">
        <f t="shared" si="1"/>
        <v>0</v>
      </c>
      <c r="L10" s="16">
        <f t="shared" si="2"/>
        <v>0</v>
      </c>
      <c r="M10" s="18" t="e">
        <f t="shared" si="3"/>
        <v>#DIV/0!</v>
      </c>
      <c r="N10" s="9">
        <f t="shared" si="4"/>
        <v>0</v>
      </c>
      <c r="O10" s="23">
        <f>380/2</f>
        <v>190</v>
      </c>
      <c r="P10" s="23"/>
    </row>
    <row r="11" spans="1:16" x14ac:dyDescent="0.25">
      <c r="A11" s="7"/>
      <c r="B11" s="8"/>
      <c r="C11" s="9"/>
      <c r="D11" s="9"/>
      <c r="E11" s="9"/>
      <c r="F11" s="9"/>
      <c r="G11" s="9"/>
      <c r="H11" s="10">
        <f t="shared" si="0"/>
        <v>0</v>
      </c>
      <c r="I11" s="11"/>
      <c r="J11" s="11"/>
      <c r="K11" s="24" t="e">
        <f t="shared" si="1"/>
        <v>#DIV/0!</v>
      </c>
      <c r="L11" s="16" t="e">
        <f t="shared" si="2"/>
        <v>#DIV/0!</v>
      </c>
      <c r="M11" s="18" t="e">
        <f t="shared" si="3"/>
        <v>#DIV/0!</v>
      </c>
      <c r="N11" s="9" t="e">
        <f t="shared" si="4"/>
        <v>#DIV/0!</v>
      </c>
      <c r="O11" s="23"/>
      <c r="P11" s="23"/>
    </row>
    <row r="12" spans="1:16" x14ac:dyDescent="0.25">
      <c r="A12" s="7"/>
      <c r="B12" s="8"/>
      <c r="C12" s="9"/>
      <c r="D12" s="9"/>
      <c r="E12" s="9"/>
      <c r="F12" s="9"/>
      <c r="G12" s="9"/>
      <c r="H12" s="10">
        <f t="shared" si="0"/>
        <v>0</v>
      </c>
      <c r="I12" s="11"/>
      <c r="J12" s="11"/>
      <c r="K12" s="24" t="e">
        <f t="shared" si="1"/>
        <v>#DIV/0!</v>
      </c>
      <c r="L12" s="16" t="e">
        <f t="shared" si="2"/>
        <v>#DIV/0!</v>
      </c>
      <c r="M12" s="18" t="e">
        <f t="shared" si="3"/>
        <v>#DIV/0!</v>
      </c>
      <c r="N12" s="9" t="e">
        <f t="shared" si="4"/>
        <v>#DIV/0!</v>
      </c>
      <c r="O12" s="23"/>
      <c r="P12" s="23"/>
    </row>
    <row r="13" spans="1:16" x14ac:dyDescent="0.25">
      <c r="A13" s="7"/>
      <c r="B13" s="8"/>
      <c r="C13" s="9"/>
      <c r="D13" s="9"/>
      <c r="E13" s="9"/>
      <c r="F13" s="9"/>
      <c r="G13" s="9"/>
      <c r="H13" s="10">
        <f t="shared" si="0"/>
        <v>0</v>
      </c>
      <c r="I13" s="11"/>
      <c r="J13" s="11"/>
      <c r="K13" s="24" t="e">
        <f t="shared" si="1"/>
        <v>#DIV/0!</v>
      </c>
      <c r="L13" s="16" t="e">
        <f t="shared" si="2"/>
        <v>#DIV/0!</v>
      </c>
      <c r="M13" s="18" t="e">
        <f t="shared" si="3"/>
        <v>#DIV/0!</v>
      </c>
      <c r="N13" s="9" t="e">
        <f t="shared" si="4"/>
        <v>#DIV/0!</v>
      </c>
      <c r="O13" s="23"/>
      <c r="P13" s="23"/>
    </row>
    <row r="14" spans="1:16" x14ac:dyDescent="0.25">
      <c r="A14" s="7"/>
      <c r="B14" s="8"/>
      <c r="C14" s="9"/>
      <c r="D14" s="9"/>
      <c r="E14" s="9"/>
      <c r="F14" s="9"/>
      <c r="G14" s="9"/>
      <c r="H14" s="10">
        <f t="shared" si="0"/>
        <v>0</v>
      </c>
      <c r="I14" s="11"/>
      <c r="J14" s="11"/>
      <c r="K14" s="24" t="e">
        <f t="shared" si="1"/>
        <v>#DIV/0!</v>
      </c>
      <c r="L14" s="16" t="e">
        <f t="shared" si="2"/>
        <v>#DIV/0!</v>
      </c>
      <c r="M14" s="18" t="e">
        <f t="shared" si="3"/>
        <v>#DIV/0!</v>
      </c>
      <c r="N14" s="9" t="e">
        <f t="shared" si="4"/>
        <v>#DIV/0!</v>
      </c>
      <c r="O14" s="23"/>
      <c r="P14" s="23"/>
    </row>
    <row r="15" spans="1:16" x14ac:dyDescent="0.25">
      <c r="A15" s="7"/>
      <c r="B15" s="8"/>
      <c r="C15" s="9"/>
      <c r="D15" s="9"/>
      <c r="E15" s="9"/>
      <c r="F15" s="9"/>
      <c r="G15" s="9"/>
      <c r="H15" s="10">
        <f t="shared" ref="H15:H30" si="5">C15+D15+E15+F15+G15</f>
        <v>0</v>
      </c>
      <c r="I15" s="11"/>
      <c r="J15" s="11"/>
      <c r="K15" s="24" t="e">
        <f t="shared" ref="K15:K30" si="6">AVERAGE(C15:G15)</f>
        <v>#DIV/0!</v>
      </c>
      <c r="L15" s="16" t="e">
        <f t="shared" ref="L15:L30" si="7">STDEV(C15:G15)</f>
        <v>#DIV/0!</v>
      </c>
      <c r="M15" s="18" t="e">
        <f t="shared" ref="M15:M30" si="8">L15/K15</f>
        <v>#DIV/0!</v>
      </c>
      <c r="N15" s="9" t="e">
        <f t="shared" ref="N15:N30" si="9">I15*K15</f>
        <v>#DIV/0!</v>
      </c>
      <c r="O15" s="23"/>
      <c r="P15" s="23"/>
    </row>
    <row r="16" spans="1:16" x14ac:dyDescent="0.25">
      <c r="A16" s="7"/>
      <c r="B16" s="8"/>
      <c r="C16" s="9"/>
      <c r="D16" s="9"/>
      <c r="E16" s="9"/>
      <c r="F16" s="9"/>
      <c r="G16" s="9"/>
      <c r="H16" s="10">
        <f t="shared" si="5"/>
        <v>0</v>
      </c>
      <c r="I16" s="11"/>
      <c r="J16" s="11"/>
      <c r="K16" s="24" t="e">
        <f t="shared" si="6"/>
        <v>#DIV/0!</v>
      </c>
      <c r="L16" s="16" t="e">
        <f t="shared" si="7"/>
        <v>#DIV/0!</v>
      </c>
      <c r="M16" s="18" t="e">
        <f t="shared" si="8"/>
        <v>#DIV/0!</v>
      </c>
      <c r="N16" s="9" t="e">
        <f t="shared" si="9"/>
        <v>#DIV/0!</v>
      </c>
      <c r="O16" s="23"/>
      <c r="P16" s="23"/>
    </row>
    <row r="17" spans="1:16" x14ac:dyDescent="0.25">
      <c r="A17" s="7"/>
      <c r="B17" s="8"/>
      <c r="C17" s="9"/>
      <c r="D17" s="9"/>
      <c r="E17" s="9"/>
      <c r="F17" s="9"/>
      <c r="G17" s="9"/>
      <c r="H17" s="10">
        <f t="shared" si="5"/>
        <v>0</v>
      </c>
      <c r="I17" s="11"/>
      <c r="J17" s="11"/>
      <c r="K17" s="24" t="e">
        <f t="shared" si="6"/>
        <v>#DIV/0!</v>
      </c>
      <c r="L17" s="16" t="e">
        <f t="shared" si="7"/>
        <v>#DIV/0!</v>
      </c>
      <c r="M17" s="18" t="e">
        <f t="shared" si="8"/>
        <v>#DIV/0!</v>
      </c>
      <c r="N17" s="9" t="e">
        <f t="shared" si="9"/>
        <v>#DIV/0!</v>
      </c>
      <c r="O17" s="23"/>
      <c r="P17" s="23"/>
    </row>
    <row r="18" spans="1:16" x14ac:dyDescent="0.25">
      <c r="A18" s="7"/>
      <c r="B18" s="8"/>
      <c r="C18" s="9"/>
      <c r="D18" s="9"/>
      <c r="E18" s="9"/>
      <c r="F18" s="9"/>
      <c r="G18" s="9"/>
      <c r="H18" s="10">
        <f t="shared" si="5"/>
        <v>0</v>
      </c>
      <c r="I18" s="11"/>
      <c r="J18" s="11"/>
      <c r="K18" s="24" t="e">
        <f t="shared" si="6"/>
        <v>#DIV/0!</v>
      </c>
      <c r="L18" s="16" t="e">
        <f t="shared" si="7"/>
        <v>#DIV/0!</v>
      </c>
      <c r="M18" s="18" t="e">
        <f t="shared" si="8"/>
        <v>#DIV/0!</v>
      </c>
      <c r="N18" s="9" t="e">
        <f t="shared" si="9"/>
        <v>#DIV/0!</v>
      </c>
      <c r="O18" s="23"/>
      <c r="P18" s="23"/>
    </row>
    <row r="19" spans="1:16" x14ac:dyDescent="0.25">
      <c r="A19" s="7"/>
      <c r="B19" s="8"/>
      <c r="C19" s="9"/>
      <c r="D19" s="9"/>
      <c r="E19" s="9"/>
      <c r="F19" s="9"/>
      <c r="G19" s="9"/>
      <c r="H19" s="10">
        <f t="shared" si="5"/>
        <v>0</v>
      </c>
      <c r="I19" s="11"/>
      <c r="J19" s="11"/>
      <c r="K19" s="24" t="e">
        <f t="shared" si="6"/>
        <v>#DIV/0!</v>
      </c>
      <c r="L19" s="16" t="e">
        <f t="shared" si="7"/>
        <v>#DIV/0!</v>
      </c>
      <c r="M19" s="18" t="e">
        <f t="shared" si="8"/>
        <v>#DIV/0!</v>
      </c>
      <c r="N19" s="9" t="e">
        <f t="shared" si="9"/>
        <v>#DIV/0!</v>
      </c>
      <c r="O19" s="23"/>
      <c r="P19" s="23"/>
    </row>
    <row r="20" spans="1:16" x14ac:dyDescent="0.25">
      <c r="A20" s="7"/>
      <c r="B20" s="8"/>
      <c r="C20" s="9"/>
      <c r="D20" s="9"/>
      <c r="E20" s="9"/>
      <c r="F20" s="9"/>
      <c r="G20" s="9"/>
      <c r="H20" s="10">
        <f t="shared" si="5"/>
        <v>0</v>
      </c>
      <c r="I20" s="11"/>
      <c r="J20" s="11"/>
      <c r="K20" s="24" t="e">
        <f t="shared" si="6"/>
        <v>#DIV/0!</v>
      </c>
      <c r="L20" s="16" t="e">
        <f t="shared" si="7"/>
        <v>#DIV/0!</v>
      </c>
      <c r="M20" s="18" t="e">
        <f t="shared" si="8"/>
        <v>#DIV/0!</v>
      </c>
      <c r="N20" s="9" t="e">
        <f t="shared" si="9"/>
        <v>#DIV/0!</v>
      </c>
      <c r="O20" s="23"/>
      <c r="P20" s="23"/>
    </row>
    <row r="21" spans="1:16" x14ac:dyDescent="0.25">
      <c r="A21" s="7"/>
      <c r="B21" s="8"/>
      <c r="C21" s="9"/>
      <c r="D21" s="9"/>
      <c r="E21" s="9"/>
      <c r="F21" s="9"/>
      <c r="G21" s="9"/>
      <c r="H21" s="10">
        <f t="shared" si="5"/>
        <v>0</v>
      </c>
      <c r="I21" s="11"/>
      <c r="J21" s="11"/>
      <c r="K21" s="24" t="e">
        <f t="shared" si="6"/>
        <v>#DIV/0!</v>
      </c>
      <c r="L21" s="16" t="e">
        <f t="shared" si="7"/>
        <v>#DIV/0!</v>
      </c>
      <c r="M21" s="18" t="e">
        <f t="shared" si="8"/>
        <v>#DIV/0!</v>
      </c>
      <c r="N21" s="9" t="e">
        <f t="shared" si="9"/>
        <v>#DIV/0!</v>
      </c>
      <c r="O21" s="23"/>
      <c r="P21" s="23"/>
    </row>
    <row r="22" spans="1:16" x14ac:dyDescent="0.25">
      <c r="A22" s="7"/>
      <c r="B22" s="8"/>
      <c r="C22" s="9"/>
      <c r="D22" s="9"/>
      <c r="E22" s="9"/>
      <c r="F22" s="9"/>
      <c r="G22" s="9"/>
      <c r="H22" s="10">
        <f t="shared" si="5"/>
        <v>0</v>
      </c>
      <c r="I22" s="11"/>
      <c r="J22" s="11"/>
      <c r="K22" s="24" t="e">
        <f t="shared" si="6"/>
        <v>#DIV/0!</v>
      </c>
      <c r="L22" s="16" t="e">
        <f t="shared" si="7"/>
        <v>#DIV/0!</v>
      </c>
      <c r="M22" s="18" t="e">
        <f t="shared" si="8"/>
        <v>#DIV/0!</v>
      </c>
      <c r="N22" s="9" t="e">
        <f t="shared" si="9"/>
        <v>#DIV/0!</v>
      </c>
      <c r="O22" s="23"/>
      <c r="P22" s="23"/>
    </row>
    <row r="23" spans="1:16" x14ac:dyDescent="0.25">
      <c r="A23" s="7"/>
      <c r="B23" s="8"/>
      <c r="C23" s="9"/>
      <c r="D23" s="9"/>
      <c r="E23" s="9"/>
      <c r="F23" s="9"/>
      <c r="G23" s="9"/>
      <c r="H23" s="10">
        <f t="shared" si="5"/>
        <v>0</v>
      </c>
      <c r="I23" s="11"/>
      <c r="J23" s="11"/>
      <c r="K23" s="24" t="e">
        <f t="shared" si="6"/>
        <v>#DIV/0!</v>
      </c>
      <c r="L23" s="16" t="e">
        <f t="shared" si="7"/>
        <v>#DIV/0!</v>
      </c>
      <c r="M23" s="18" t="e">
        <f t="shared" si="8"/>
        <v>#DIV/0!</v>
      </c>
      <c r="N23" s="9" t="e">
        <f t="shared" si="9"/>
        <v>#DIV/0!</v>
      </c>
      <c r="O23" s="23"/>
      <c r="P23" s="23"/>
    </row>
    <row r="24" spans="1:16" x14ac:dyDescent="0.25">
      <c r="A24" s="7"/>
      <c r="B24" s="8"/>
      <c r="C24" s="9"/>
      <c r="D24" s="9"/>
      <c r="E24" s="9"/>
      <c r="F24" s="9"/>
      <c r="G24" s="9"/>
      <c r="H24" s="10">
        <f t="shared" si="5"/>
        <v>0</v>
      </c>
      <c r="I24" s="11"/>
      <c r="J24" s="11"/>
      <c r="K24" s="24" t="e">
        <f t="shared" si="6"/>
        <v>#DIV/0!</v>
      </c>
      <c r="L24" s="16" t="e">
        <f t="shared" si="7"/>
        <v>#DIV/0!</v>
      </c>
      <c r="M24" s="18" t="e">
        <f t="shared" si="8"/>
        <v>#DIV/0!</v>
      </c>
      <c r="N24" s="9" t="e">
        <f t="shared" si="9"/>
        <v>#DIV/0!</v>
      </c>
      <c r="O24" s="23"/>
      <c r="P24" s="23"/>
    </row>
    <row r="25" spans="1:16" x14ac:dyDescent="0.25">
      <c r="A25" s="7"/>
      <c r="B25" s="8"/>
      <c r="C25" s="9"/>
      <c r="D25" s="9"/>
      <c r="E25" s="9"/>
      <c r="F25" s="9"/>
      <c r="G25" s="9"/>
      <c r="H25" s="10">
        <f t="shared" si="5"/>
        <v>0</v>
      </c>
      <c r="I25" s="11"/>
      <c r="J25" s="11"/>
      <c r="K25" s="24" t="e">
        <f t="shared" si="6"/>
        <v>#DIV/0!</v>
      </c>
      <c r="L25" s="16" t="e">
        <f t="shared" si="7"/>
        <v>#DIV/0!</v>
      </c>
      <c r="M25" s="18" t="e">
        <f t="shared" si="8"/>
        <v>#DIV/0!</v>
      </c>
      <c r="N25" s="9" t="e">
        <f t="shared" si="9"/>
        <v>#DIV/0!</v>
      </c>
      <c r="O25" s="23"/>
      <c r="P25" s="23"/>
    </row>
    <row r="26" spans="1:16" x14ac:dyDescent="0.25">
      <c r="A26" s="7"/>
      <c r="B26" s="8"/>
      <c r="C26" s="9"/>
      <c r="D26" s="9"/>
      <c r="E26" s="9"/>
      <c r="F26" s="9"/>
      <c r="G26" s="9"/>
      <c r="H26" s="10">
        <f t="shared" si="5"/>
        <v>0</v>
      </c>
      <c r="I26" s="11"/>
      <c r="J26" s="11"/>
      <c r="K26" s="24" t="e">
        <f t="shared" si="6"/>
        <v>#DIV/0!</v>
      </c>
      <c r="L26" s="16" t="e">
        <f t="shared" si="7"/>
        <v>#DIV/0!</v>
      </c>
      <c r="M26" s="18" t="e">
        <f t="shared" si="8"/>
        <v>#DIV/0!</v>
      </c>
      <c r="N26" s="9" t="e">
        <f t="shared" si="9"/>
        <v>#DIV/0!</v>
      </c>
      <c r="O26" s="23"/>
      <c r="P26" s="23"/>
    </row>
    <row r="27" spans="1:16" x14ac:dyDescent="0.25">
      <c r="A27" s="7"/>
      <c r="B27" s="8"/>
      <c r="C27" s="9"/>
      <c r="D27" s="9"/>
      <c r="E27" s="9"/>
      <c r="F27" s="9"/>
      <c r="G27" s="9"/>
      <c r="H27" s="10">
        <f t="shared" si="5"/>
        <v>0</v>
      </c>
      <c r="I27" s="11"/>
      <c r="J27" s="11"/>
      <c r="K27" s="24" t="e">
        <f t="shared" si="6"/>
        <v>#DIV/0!</v>
      </c>
      <c r="L27" s="16" t="e">
        <f t="shared" si="7"/>
        <v>#DIV/0!</v>
      </c>
      <c r="M27" s="18" t="e">
        <f t="shared" si="8"/>
        <v>#DIV/0!</v>
      </c>
      <c r="N27" s="9" t="e">
        <f t="shared" si="9"/>
        <v>#DIV/0!</v>
      </c>
      <c r="O27" s="23"/>
      <c r="P27" s="23"/>
    </row>
    <row r="28" spans="1:16" x14ac:dyDescent="0.25">
      <c r="A28" s="7"/>
      <c r="B28" s="8"/>
      <c r="C28" s="9"/>
      <c r="D28" s="9"/>
      <c r="E28" s="9"/>
      <c r="F28" s="9"/>
      <c r="G28" s="9"/>
      <c r="H28" s="10">
        <f t="shared" si="5"/>
        <v>0</v>
      </c>
      <c r="I28" s="11"/>
      <c r="J28" s="11"/>
      <c r="K28" s="24" t="e">
        <f t="shared" si="6"/>
        <v>#DIV/0!</v>
      </c>
      <c r="L28" s="16" t="e">
        <f t="shared" si="7"/>
        <v>#DIV/0!</v>
      </c>
      <c r="M28" s="18" t="e">
        <f t="shared" si="8"/>
        <v>#DIV/0!</v>
      </c>
      <c r="N28" s="9" t="e">
        <f t="shared" si="9"/>
        <v>#DIV/0!</v>
      </c>
      <c r="O28" s="23"/>
      <c r="P28" s="23"/>
    </row>
    <row r="29" spans="1:16" x14ac:dyDescent="0.25">
      <c r="A29" s="7"/>
      <c r="B29" s="8"/>
      <c r="C29" s="9"/>
      <c r="D29" s="9"/>
      <c r="E29" s="9"/>
      <c r="F29" s="9"/>
      <c r="G29" s="9"/>
      <c r="H29" s="10">
        <f t="shared" si="5"/>
        <v>0</v>
      </c>
      <c r="I29" s="11"/>
      <c r="J29" s="11"/>
      <c r="K29" s="24" t="e">
        <f t="shared" si="6"/>
        <v>#DIV/0!</v>
      </c>
      <c r="L29" s="16" t="e">
        <f t="shared" si="7"/>
        <v>#DIV/0!</v>
      </c>
      <c r="M29" s="18" t="e">
        <f t="shared" si="8"/>
        <v>#DIV/0!</v>
      </c>
      <c r="N29" s="9" t="e">
        <f t="shared" si="9"/>
        <v>#DIV/0!</v>
      </c>
      <c r="O29" s="23"/>
      <c r="P29" s="23"/>
    </row>
    <row r="30" spans="1:16" x14ac:dyDescent="0.25">
      <c r="A30" s="7"/>
      <c r="B30" s="8"/>
      <c r="C30" s="9"/>
      <c r="D30" s="9"/>
      <c r="E30" s="9"/>
      <c r="F30" s="9">
        <v>0</v>
      </c>
      <c r="G30" s="9">
        <v>0</v>
      </c>
      <c r="H30" s="10">
        <f t="shared" si="5"/>
        <v>0</v>
      </c>
      <c r="I30" s="11"/>
      <c r="J30" s="11"/>
      <c r="K30" s="24">
        <f t="shared" si="6"/>
        <v>0</v>
      </c>
      <c r="L30" s="16">
        <f t="shared" si="7"/>
        <v>0</v>
      </c>
      <c r="M30" s="18" t="e">
        <f t="shared" si="8"/>
        <v>#DIV/0!</v>
      </c>
      <c r="N30" s="9">
        <f t="shared" si="9"/>
        <v>0</v>
      </c>
      <c r="O30" s="23"/>
      <c r="P30" s="23"/>
    </row>
    <row r="31" spans="1:16" ht="25.5" customHeight="1" x14ac:dyDescent="0.25">
      <c r="A31" s="19"/>
      <c r="B31" s="19"/>
      <c r="C31" s="19"/>
      <c r="D31" s="19"/>
      <c r="E31" s="19"/>
      <c r="F31" s="19"/>
      <c r="G31" s="19"/>
      <c r="H31" s="10">
        <f>C31+D31+E31+F31+G31</f>
        <v>0</v>
      </c>
      <c r="I31" s="19"/>
      <c r="J31" s="19"/>
      <c r="K31" s="20"/>
      <c r="L31" s="20"/>
      <c r="M31" s="18" t="e">
        <f>L31/K31</f>
        <v>#DIV/0!</v>
      </c>
      <c r="N31" s="20"/>
      <c r="O31" s="23"/>
    </row>
    <row r="32" spans="1:16" ht="25.5" customHeight="1" x14ac:dyDescent="0.25">
      <c r="A32" s="61" t="s">
        <v>11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12"/>
      <c r="N32" s="13" t="e">
        <f>SUM(N9:N31)</f>
        <v>#DIV/0!</v>
      </c>
      <c r="O32" s="23"/>
      <c r="P32" s="23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"/>
      <c r="L33" s="1"/>
      <c r="M33" s="1"/>
      <c r="N33" s="2"/>
      <c r="O33" s="23"/>
    </row>
    <row r="34" spans="1:15" x14ac:dyDescent="0.25">
      <c r="N34">
        <v>23519.72</v>
      </c>
    </row>
    <row r="35" spans="1:15" x14ac:dyDescent="0.25">
      <c r="N35" s="23" t="e">
        <f>N34-N32</f>
        <v>#DIV/0!</v>
      </c>
    </row>
  </sheetData>
  <mergeCells count="11">
    <mergeCell ref="K6:M6"/>
    <mergeCell ref="A32:L32"/>
    <mergeCell ref="A1:N1"/>
    <mergeCell ref="A2:N2"/>
    <mergeCell ref="A3:N3"/>
    <mergeCell ref="A4:N4"/>
    <mergeCell ref="A6:A7"/>
    <mergeCell ref="B6:B7"/>
    <mergeCell ref="C6:H6"/>
    <mergeCell ref="I6:I7"/>
    <mergeCell ref="J6:J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2:T17"/>
  <sheetViews>
    <sheetView tabSelected="1" zoomScaleNormal="100" zoomScaleSheetLayoutView="100" workbookViewId="0">
      <selection activeCell="A5" sqref="A5:M6"/>
    </sheetView>
  </sheetViews>
  <sheetFormatPr defaultRowHeight="12.75" x14ac:dyDescent="0.2"/>
  <cols>
    <col min="1" max="1" width="3.5703125" style="26" customWidth="1"/>
    <col min="2" max="2" width="36.85546875" style="26" customWidth="1"/>
    <col min="3" max="3" width="10.7109375" style="26" customWidth="1"/>
    <col min="4" max="4" width="10.28515625" style="26" customWidth="1"/>
    <col min="5" max="5" width="12.140625" style="26" customWidth="1"/>
    <col min="6" max="6" width="12.85546875" style="26" customWidth="1"/>
    <col min="7" max="7" width="11.85546875" style="26" customWidth="1"/>
    <col min="8" max="8" width="13.140625" style="32" customWidth="1"/>
    <col min="9" max="9" width="15.28515625" style="32" customWidth="1"/>
    <col min="10" max="10" width="17.7109375" style="26" customWidth="1"/>
    <col min="11" max="11" width="12.7109375" style="26" customWidth="1"/>
    <col min="12" max="12" width="12.140625" style="26" customWidth="1"/>
    <col min="13" max="13" width="14.42578125" style="26" customWidth="1"/>
    <col min="14" max="14" width="14.7109375" style="26" customWidth="1"/>
    <col min="15" max="15" width="12.85546875" style="26" customWidth="1"/>
    <col min="16" max="16" width="11.28515625" style="26" bestFit="1" customWidth="1"/>
    <col min="17" max="17" width="10" style="26" bestFit="1" customWidth="1"/>
    <col min="18" max="16384" width="9.140625" style="26"/>
  </cols>
  <sheetData>
    <row r="2" spans="1:20" ht="15" customHeight="1" x14ac:dyDescent="0.2">
      <c r="A2" s="80" t="s">
        <v>30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20" ht="26.25" customHeight="1" x14ac:dyDescent="0.2">
      <c r="A3" s="80" t="s">
        <v>40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20" ht="15" customHeight="1" x14ac:dyDescent="0.2">
      <c r="A4" s="80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</row>
    <row r="5" spans="1:20" ht="22.5" customHeight="1" x14ac:dyDescent="0.2">
      <c r="A5" s="81" t="s">
        <v>32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</row>
    <row r="6" spans="1:20" ht="36.75" customHeight="1" x14ac:dyDescent="0.2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20" ht="71.25" customHeight="1" x14ac:dyDescent="0.2">
      <c r="A7" s="82" t="s">
        <v>36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</row>
    <row r="8" spans="1:20" ht="18.75" customHeight="1" x14ac:dyDescent="0.2">
      <c r="A8" s="79"/>
      <c r="B8" s="79"/>
      <c r="C8" s="78"/>
      <c r="D8" s="78"/>
      <c r="E8" s="78"/>
      <c r="F8" s="78"/>
      <c r="G8" s="78"/>
      <c r="H8" s="78"/>
      <c r="I8" s="78"/>
      <c r="J8" s="78"/>
      <c r="K8" s="78"/>
      <c r="L8" s="78"/>
      <c r="M8" s="33"/>
    </row>
    <row r="9" spans="1:20" s="27" customFormat="1" ht="72" customHeight="1" x14ac:dyDescent="0.25">
      <c r="A9" s="34" t="s">
        <v>0</v>
      </c>
      <c r="B9" s="34" t="s">
        <v>35</v>
      </c>
      <c r="C9" s="34" t="s">
        <v>28</v>
      </c>
      <c r="D9" s="34" t="s">
        <v>24</v>
      </c>
      <c r="E9" s="34" t="s">
        <v>41</v>
      </c>
      <c r="F9" s="34" t="s">
        <v>42</v>
      </c>
      <c r="G9" s="34" t="s">
        <v>43</v>
      </c>
      <c r="H9" s="34" t="s">
        <v>31</v>
      </c>
      <c r="I9" s="34" t="s">
        <v>29</v>
      </c>
      <c r="J9" s="34" t="s">
        <v>25</v>
      </c>
      <c r="K9" s="34" t="s">
        <v>26</v>
      </c>
      <c r="L9" s="34" t="s">
        <v>33</v>
      </c>
      <c r="M9" s="34" t="s">
        <v>34</v>
      </c>
    </row>
    <row r="10" spans="1:20" s="27" customFormat="1" ht="96" x14ac:dyDescent="0.25">
      <c r="A10" s="35">
        <v>1</v>
      </c>
      <c r="B10" s="51" t="s">
        <v>40</v>
      </c>
      <c r="C10" s="43" t="s">
        <v>39</v>
      </c>
      <c r="D10" s="58">
        <v>1</v>
      </c>
      <c r="E10" s="59">
        <v>45000</v>
      </c>
      <c r="F10" s="59">
        <v>47500</v>
      </c>
      <c r="G10" s="59">
        <v>43000</v>
      </c>
      <c r="H10" s="28"/>
      <c r="I10" s="29">
        <f t="shared" ref="I10" si="0">AVERAGE(E10:G10)</f>
        <v>45166.67</v>
      </c>
      <c r="J10" s="29">
        <f t="shared" ref="J10" si="1">STDEV(E10:F10)</f>
        <v>1767.77</v>
      </c>
      <c r="K10" s="29">
        <f t="shared" ref="K10" si="2">J10/I10*100</f>
        <v>3.91</v>
      </c>
      <c r="L10" s="41">
        <v>43000</v>
      </c>
      <c r="M10" s="29">
        <f>D10*L10</f>
        <v>43000</v>
      </c>
      <c r="N10" s="38"/>
      <c r="O10" s="53"/>
      <c r="P10" s="54"/>
      <c r="Q10" s="52"/>
      <c r="R10" s="52"/>
      <c r="S10" s="52"/>
      <c r="T10" s="52"/>
    </row>
    <row r="11" spans="1:20" x14ac:dyDescent="0.2">
      <c r="A11" s="44"/>
      <c r="B11" s="45"/>
      <c r="C11" s="46"/>
      <c r="D11" s="47"/>
      <c r="E11" s="48"/>
      <c r="F11" s="48"/>
      <c r="G11" s="48"/>
      <c r="H11" s="49"/>
      <c r="I11" s="50"/>
      <c r="J11" s="50"/>
      <c r="K11" s="50"/>
      <c r="L11" s="50"/>
      <c r="M11" s="50"/>
      <c r="N11" s="38"/>
      <c r="O11" s="55"/>
      <c r="P11" s="56"/>
      <c r="Q11" s="27"/>
      <c r="R11" s="27"/>
    </row>
    <row r="12" spans="1:20" x14ac:dyDescent="0.2">
      <c r="A12" s="36"/>
      <c r="B12" s="37"/>
      <c r="C12" s="77"/>
      <c r="D12" s="77"/>
      <c r="E12" s="36"/>
      <c r="F12" s="36"/>
      <c r="G12" s="36"/>
      <c r="H12" s="36"/>
      <c r="I12" s="36"/>
      <c r="J12" s="36"/>
      <c r="K12" s="36"/>
      <c r="L12" s="39" t="s">
        <v>27</v>
      </c>
      <c r="M12" s="40">
        <f>SUM(M10:M10)</f>
        <v>43000</v>
      </c>
      <c r="N12" s="57"/>
      <c r="O12" s="57"/>
      <c r="P12" s="40"/>
    </row>
    <row r="13" spans="1:20" x14ac:dyDescent="0.2">
      <c r="A13" s="27"/>
      <c r="B13" s="42" t="s">
        <v>44</v>
      </c>
      <c r="C13" s="27"/>
      <c r="D13" s="27"/>
      <c r="E13" s="27"/>
      <c r="F13" s="27"/>
      <c r="G13" s="27"/>
      <c r="H13" s="30"/>
      <c r="I13" s="30"/>
      <c r="J13" s="27"/>
      <c r="K13" s="27"/>
      <c r="L13" s="27"/>
      <c r="M13" s="27"/>
    </row>
    <row r="14" spans="1:20" ht="12.75" customHeight="1" x14ac:dyDescent="0.2"/>
    <row r="15" spans="1:20" x14ac:dyDescent="0.2"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</row>
    <row r="16" spans="1:20" x14ac:dyDescent="0.2">
      <c r="B16" s="75" t="s">
        <v>37</v>
      </c>
      <c r="C16" s="75"/>
      <c r="D16" s="75"/>
      <c r="E16" s="75"/>
      <c r="F16" s="75"/>
      <c r="G16" s="38"/>
      <c r="H16" s="38"/>
      <c r="I16" s="38"/>
      <c r="J16" s="38" t="s">
        <v>38</v>
      </c>
      <c r="K16" s="38"/>
      <c r="L16" s="38"/>
      <c r="M16" s="38"/>
    </row>
    <row r="17" spans="2:13" x14ac:dyDescent="0.2">
      <c r="B17" s="31"/>
      <c r="C17" s="27"/>
      <c r="D17" s="27"/>
      <c r="E17" s="27"/>
      <c r="F17" s="27"/>
      <c r="G17" s="27"/>
      <c r="H17" s="30"/>
      <c r="I17" s="30"/>
      <c r="J17" s="27"/>
      <c r="K17" s="27"/>
      <c r="L17" s="27"/>
      <c r="M17" s="27"/>
    </row>
  </sheetData>
  <autoFilter ref="A9:M9" xr:uid="{00000000-0009-0000-0000-000001000000}"/>
  <mergeCells count="10">
    <mergeCell ref="A2:M2"/>
    <mergeCell ref="A5:M6"/>
    <mergeCell ref="A3:M3"/>
    <mergeCell ref="A7:M7"/>
    <mergeCell ref="A4:M4"/>
    <mergeCell ref="B16:F16"/>
    <mergeCell ref="B15:M15"/>
    <mergeCell ref="C12:D12"/>
    <mergeCell ref="C8:L8"/>
    <mergeCell ref="A8:B8"/>
  </mergeCells>
  <pageMargins left="0.39370078740157483" right="0.39370078740157483" top="0.59055118110236227" bottom="0.59055118110236227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P20"/>
  <sheetViews>
    <sheetView topLeftCell="A4" zoomScaleNormal="100" workbookViewId="0">
      <selection activeCell="I9" sqref="I9:I15"/>
    </sheetView>
  </sheetViews>
  <sheetFormatPr defaultRowHeight="15" x14ac:dyDescent="0.25"/>
  <cols>
    <col min="1" max="1" width="3.5703125" customWidth="1"/>
    <col min="2" max="2" width="17.42578125" customWidth="1"/>
    <col min="3" max="3" width="9" customWidth="1"/>
    <col min="4" max="5" width="8.710937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  <col min="15" max="15" width="13.28515625" customWidth="1"/>
    <col min="16" max="16" width="11.140625" bestFit="1" customWidth="1"/>
    <col min="17" max="17" width="13.85546875" customWidth="1"/>
  </cols>
  <sheetData>
    <row r="1" spans="1:16" ht="33.75" customHeight="1" x14ac:dyDescent="0.25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6" ht="43.5" customHeight="1" x14ac:dyDescent="0.25">
      <c r="A2" s="64" t="s">
        <v>10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6" ht="49.5" customHeight="1" x14ac:dyDescent="0.25">
      <c r="A3" s="65" t="s">
        <v>14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spans="1:16" ht="22.5" customHeight="1" x14ac:dyDescent="0.25">
      <c r="A4" s="66" t="s">
        <v>23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6" ht="69" customHeight="1" x14ac:dyDescent="0.25">
      <c r="A6" s="67" t="s">
        <v>0</v>
      </c>
      <c r="B6" s="69" t="s">
        <v>4</v>
      </c>
      <c r="C6" s="71" t="s">
        <v>18</v>
      </c>
      <c r="D6" s="72"/>
      <c r="E6" s="72"/>
      <c r="F6" s="72"/>
      <c r="G6" s="72"/>
      <c r="H6" s="73"/>
      <c r="I6" s="69" t="s">
        <v>5</v>
      </c>
      <c r="J6" s="69" t="s">
        <v>6</v>
      </c>
      <c r="K6" s="60" t="s">
        <v>3</v>
      </c>
      <c r="L6" s="60"/>
      <c r="M6" s="60"/>
      <c r="N6" s="3" t="s">
        <v>12</v>
      </c>
    </row>
    <row r="7" spans="1:16" ht="89.25" x14ac:dyDescent="0.25">
      <c r="A7" s="68"/>
      <c r="B7" s="70"/>
      <c r="C7" s="21" t="s">
        <v>15</v>
      </c>
      <c r="D7" s="21" t="s">
        <v>16</v>
      </c>
      <c r="E7" s="21" t="s">
        <v>17</v>
      </c>
      <c r="F7" s="21" t="s">
        <v>19</v>
      </c>
      <c r="G7" s="21" t="s">
        <v>20</v>
      </c>
      <c r="H7" s="4"/>
      <c r="I7" s="74"/>
      <c r="J7" s="74"/>
      <c r="K7" s="14" t="s">
        <v>7</v>
      </c>
      <c r="L7" s="17" t="s">
        <v>1</v>
      </c>
      <c r="M7" s="17" t="s">
        <v>9</v>
      </c>
      <c r="N7" s="5"/>
    </row>
    <row r="8" spans="1:16" ht="54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 t="s">
        <v>2</v>
      </c>
      <c r="I8" s="6">
        <v>9</v>
      </c>
      <c r="J8" s="6" t="s">
        <v>21</v>
      </c>
      <c r="K8" s="15" t="s">
        <v>8</v>
      </c>
      <c r="L8" s="15">
        <v>12</v>
      </c>
      <c r="M8" s="15">
        <v>13</v>
      </c>
      <c r="N8" s="6" t="s">
        <v>22</v>
      </c>
      <c r="O8" s="22"/>
      <c r="P8" s="22"/>
    </row>
    <row r="9" spans="1:16" x14ac:dyDescent="0.25">
      <c r="A9" s="7">
        <v>1</v>
      </c>
      <c r="B9" s="8"/>
      <c r="C9" s="9"/>
      <c r="D9" s="9"/>
      <c r="E9" s="16"/>
      <c r="F9" s="25">
        <v>0</v>
      </c>
      <c r="G9" s="9">
        <v>0</v>
      </c>
      <c r="H9" s="10">
        <f t="shared" ref="H9:H16" si="0">C9+D9+E9+F9+G9</f>
        <v>0</v>
      </c>
      <c r="I9" s="11"/>
      <c r="J9" s="11">
        <v>4</v>
      </c>
      <c r="K9" s="24">
        <f t="shared" ref="K9:K15" si="1">AVERAGE(C9:G9)</f>
        <v>0</v>
      </c>
      <c r="L9" s="16">
        <f t="shared" ref="L9:L15" si="2">STDEV(C9:G9)</f>
        <v>0</v>
      </c>
      <c r="M9" s="18" t="e">
        <f t="shared" ref="M9:M16" si="3">L9/K9</f>
        <v>#DIV/0!</v>
      </c>
      <c r="N9" s="9">
        <f t="shared" ref="N9:N15" si="4">I9*K9</f>
        <v>0</v>
      </c>
      <c r="O9" s="23">
        <f>560/4</f>
        <v>140</v>
      </c>
      <c r="P9" s="23"/>
    </row>
    <row r="10" spans="1:16" x14ac:dyDescent="0.25">
      <c r="A10" s="7">
        <v>2</v>
      </c>
      <c r="B10" s="8"/>
      <c r="C10" s="9"/>
      <c r="D10" s="9"/>
      <c r="E10" s="9"/>
      <c r="F10" s="9">
        <v>0</v>
      </c>
      <c r="G10" s="9">
        <v>0</v>
      </c>
      <c r="H10" s="10">
        <f t="shared" si="0"/>
        <v>0</v>
      </c>
      <c r="I10" s="11"/>
      <c r="J10" s="11">
        <v>3</v>
      </c>
      <c r="K10" s="24">
        <f t="shared" si="1"/>
        <v>0</v>
      </c>
      <c r="L10" s="16">
        <f t="shared" si="2"/>
        <v>0</v>
      </c>
      <c r="M10" s="18" t="e">
        <f t="shared" si="3"/>
        <v>#DIV/0!</v>
      </c>
      <c r="N10" s="9">
        <f t="shared" si="4"/>
        <v>0</v>
      </c>
      <c r="O10" s="23">
        <f>380/2</f>
        <v>190</v>
      </c>
      <c r="P10" s="23"/>
    </row>
    <row r="11" spans="1:16" x14ac:dyDescent="0.25">
      <c r="A11" s="7"/>
      <c r="B11" s="8"/>
      <c r="C11" s="9"/>
      <c r="D11" s="9"/>
      <c r="E11" s="9"/>
      <c r="F11" s="9"/>
      <c r="G11" s="9"/>
      <c r="H11" s="10">
        <f t="shared" si="0"/>
        <v>0</v>
      </c>
      <c r="I11" s="11"/>
      <c r="J11" s="11"/>
      <c r="K11" s="24" t="e">
        <f t="shared" si="1"/>
        <v>#DIV/0!</v>
      </c>
      <c r="L11" s="16" t="e">
        <f t="shared" si="2"/>
        <v>#DIV/0!</v>
      </c>
      <c r="M11" s="18" t="e">
        <f t="shared" si="3"/>
        <v>#DIV/0!</v>
      </c>
      <c r="N11" s="9" t="e">
        <f t="shared" si="4"/>
        <v>#DIV/0!</v>
      </c>
      <c r="O11" s="23"/>
      <c r="P11" s="23"/>
    </row>
    <row r="12" spans="1:16" x14ac:dyDescent="0.25">
      <c r="A12" s="7"/>
      <c r="B12" s="8"/>
      <c r="C12" s="9"/>
      <c r="D12" s="9"/>
      <c r="E12" s="9"/>
      <c r="F12" s="9"/>
      <c r="G12" s="9"/>
      <c r="H12" s="10">
        <f t="shared" si="0"/>
        <v>0</v>
      </c>
      <c r="I12" s="11"/>
      <c r="J12" s="11"/>
      <c r="K12" s="24" t="e">
        <f t="shared" si="1"/>
        <v>#DIV/0!</v>
      </c>
      <c r="L12" s="16" t="e">
        <f t="shared" si="2"/>
        <v>#DIV/0!</v>
      </c>
      <c r="M12" s="18" t="e">
        <f t="shared" si="3"/>
        <v>#DIV/0!</v>
      </c>
      <c r="N12" s="9" t="e">
        <f t="shared" si="4"/>
        <v>#DIV/0!</v>
      </c>
      <c r="O12" s="23"/>
      <c r="P12" s="23"/>
    </row>
    <row r="13" spans="1:16" x14ac:dyDescent="0.25">
      <c r="A13" s="7"/>
      <c r="B13" s="8"/>
      <c r="C13" s="9"/>
      <c r="D13" s="9"/>
      <c r="E13" s="9"/>
      <c r="F13" s="9"/>
      <c r="G13" s="9"/>
      <c r="H13" s="10">
        <f t="shared" si="0"/>
        <v>0</v>
      </c>
      <c r="I13" s="11"/>
      <c r="J13" s="11"/>
      <c r="K13" s="24" t="e">
        <f t="shared" si="1"/>
        <v>#DIV/0!</v>
      </c>
      <c r="L13" s="16" t="e">
        <f t="shared" si="2"/>
        <v>#DIV/0!</v>
      </c>
      <c r="M13" s="18" t="e">
        <f t="shared" si="3"/>
        <v>#DIV/0!</v>
      </c>
      <c r="N13" s="9" t="e">
        <f t="shared" si="4"/>
        <v>#DIV/0!</v>
      </c>
      <c r="O13" s="23"/>
      <c r="P13" s="23"/>
    </row>
    <row r="14" spans="1:16" x14ac:dyDescent="0.25">
      <c r="A14" s="7"/>
      <c r="B14" s="8"/>
      <c r="C14" s="9"/>
      <c r="D14" s="9"/>
      <c r="E14" s="9"/>
      <c r="F14" s="9"/>
      <c r="G14" s="9"/>
      <c r="H14" s="10">
        <f t="shared" si="0"/>
        <v>0</v>
      </c>
      <c r="I14" s="11"/>
      <c r="J14" s="11"/>
      <c r="K14" s="24" t="e">
        <f t="shared" si="1"/>
        <v>#DIV/0!</v>
      </c>
      <c r="L14" s="16" t="e">
        <f t="shared" si="2"/>
        <v>#DIV/0!</v>
      </c>
      <c r="M14" s="18" t="e">
        <f t="shared" si="3"/>
        <v>#DIV/0!</v>
      </c>
      <c r="N14" s="9" t="e">
        <f t="shared" si="4"/>
        <v>#DIV/0!</v>
      </c>
      <c r="O14" s="23"/>
      <c r="P14" s="23"/>
    </row>
    <row r="15" spans="1:16" x14ac:dyDescent="0.25">
      <c r="A15" s="7">
        <v>3</v>
      </c>
      <c r="B15" s="8"/>
      <c r="C15" s="9">
        <v>20.43</v>
      </c>
      <c r="D15" s="9">
        <v>21.45</v>
      </c>
      <c r="E15" s="9">
        <v>21.86</v>
      </c>
      <c r="F15" s="9">
        <v>0</v>
      </c>
      <c r="G15" s="9">
        <v>0</v>
      </c>
      <c r="H15" s="10">
        <f t="shared" si="0"/>
        <v>63.74</v>
      </c>
      <c r="I15" s="11"/>
      <c r="J15" s="11">
        <v>3</v>
      </c>
      <c r="K15" s="24">
        <f t="shared" si="1"/>
        <v>12.75</v>
      </c>
      <c r="L15" s="16">
        <f t="shared" si="2"/>
        <v>11.65</v>
      </c>
      <c r="M15" s="18">
        <f t="shared" si="3"/>
        <v>0.91369999999999996</v>
      </c>
      <c r="N15" s="9">
        <f t="shared" si="4"/>
        <v>0</v>
      </c>
      <c r="O15" s="23"/>
      <c r="P15" s="23"/>
    </row>
    <row r="16" spans="1:16" ht="25.5" customHeight="1" x14ac:dyDescent="0.25">
      <c r="A16" s="19"/>
      <c r="B16" s="19"/>
      <c r="C16" s="19"/>
      <c r="D16" s="19"/>
      <c r="E16" s="19"/>
      <c r="F16" s="19"/>
      <c r="G16" s="19"/>
      <c r="H16" s="10">
        <f t="shared" si="0"/>
        <v>0</v>
      </c>
      <c r="I16" s="19"/>
      <c r="J16" s="19"/>
      <c r="K16" s="20"/>
      <c r="L16" s="20"/>
      <c r="M16" s="18" t="e">
        <f t="shared" si="3"/>
        <v>#DIV/0!</v>
      </c>
      <c r="N16" s="20"/>
      <c r="O16" s="23"/>
    </row>
    <row r="17" spans="1:16" ht="25.5" customHeight="1" x14ac:dyDescent="0.25">
      <c r="A17" s="61" t="s">
        <v>11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12"/>
      <c r="N17" s="13" t="e">
        <f>SUM(N9:N16)</f>
        <v>#DIV/0!</v>
      </c>
      <c r="O17" s="23"/>
      <c r="P17" s="23"/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2"/>
      <c r="L18" s="1"/>
      <c r="M18" s="1"/>
      <c r="N18" s="2"/>
      <c r="O18" s="23"/>
    </row>
    <row r="19" spans="1:16" x14ac:dyDescent="0.25">
      <c r="N19">
        <v>23519.72</v>
      </c>
    </row>
    <row r="20" spans="1:16" x14ac:dyDescent="0.25">
      <c r="N20" s="23" t="e">
        <f>N19-N17</f>
        <v>#DIV/0!</v>
      </c>
    </row>
  </sheetData>
  <mergeCells count="11">
    <mergeCell ref="K6:M6"/>
    <mergeCell ref="A17:L17"/>
    <mergeCell ref="A1:N1"/>
    <mergeCell ref="A2:N2"/>
    <mergeCell ref="A3:N3"/>
    <mergeCell ref="A4:N4"/>
    <mergeCell ref="A6:A7"/>
    <mergeCell ref="B6:B7"/>
    <mergeCell ref="C6:H6"/>
    <mergeCell ref="I6:I7"/>
    <mergeCell ref="J6:J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хозтовары (2)</vt:lpstr>
      <vt:lpstr>1</vt:lpstr>
      <vt:lpstr>хозтовары</vt:lpstr>
      <vt:lpstr>'1'!Область_печати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2025-04-24T11:36:53Z</cp:lastPrinted>
  <dcterms:created xsi:type="dcterms:W3CDTF">2011-08-15T06:57:36Z</dcterms:created>
  <dcterms:modified xsi:type="dcterms:W3CDTF">2026-05-07T12:48:56Z</dcterms:modified>
</cp:coreProperties>
</file>