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строит товары\"/>
    </mc:Choice>
  </mc:AlternateContent>
  <xr:revisionPtr revIDLastSave="0" documentId="13_ncr:1_{2CE7E4E8-4E8D-4D39-9F88-EF08A6A452B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</workbook>
</file>

<file path=xl/calcChain.xml><?xml version="1.0" encoding="utf-8"?>
<calcChain xmlns="http://schemas.openxmlformats.org/spreadsheetml/2006/main">
  <c r="D7" i="1" l="1"/>
  <c r="E7" i="1" s="1"/>
  <c r="D8" i="1"/>
  <c r="E8" i="1" s="1"/>
  <c r="D9" i="1"/>
  <c r="E9" i="1" s="1"/>
  <c r="D10" i="1"/>
  <c r="E10" i="1"/>
  <c r="D11" i="1"/>
  <c r="E11" i="1" s="1"/>
  <c r="D12" i="1"/>
  <c r="E12" i="1" s="1"/>
  <c r="D13" i="1"/>
  <c r="E13" i="1" s="1"/>
  <c r="I7" i="1"/>
  <c r="J7" i="1"/>
  <c r="I8" i="1"/>
  <c r="K8" i="1" s="1"/>
  <c r="J8" i="1"/>
  <c r="I9" i="1"/>
  <c r="J9" i="1"/>
  <c r="I10" i="1"/>
  <c r="J10" i="1"/>
  <c r="I11" i="1"/>
  <c r="J11" i="1"/>
  <c r="I12" i="1"/>
  <c r="J12" i="1"/>
  <c r="I13" i="1"/>
  <c r="J13" i="1"/>
  <c r="D14" i="1"/>
  <c r="E14" i="1" s="1"/>
  <c r="I14" i="1"/>
  <c r="J14" i="1"/>
  <c r="K9" i="1" l="1"/>
  <c r="K10" i="1"/>
  <c r="K7" i="1"/>
  <c r="K11" i="1"/>
  <c r="K12" i="1"/>
  <c r="K13" i="1"/>
  <c r="E15" i="1"/>
  <c r="K14" i="1"/>
</calcChain>
</file>

<file path=xl/sharedStrings.xml><?xml version="1.0" encoding="utf-8"?>
<sst xmlns="http://schemas.openxmlformats.org/spreadsheetml/2006/main" count="24" uniqueCount="23">
  <si>
    <t xml:space="preserve">ОБОСНОВАНИЕ И РАСЧЕТ НАЧАЛЬНОЙ (МАКСИМАЛЬНОЙ) ЦЕНЫ КОНТРАКТА
Формирование начальной (максимальной) цены Контракта осуществлено в  соответствии с п.1.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Минэконоразвития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поставщиком, (подрядчиком, исполнителем)» посредством применения метода сопоставимых рыночных цен (анализа рынка) на оказание услуг по коммерческим предложениям исполнителей)  
</t>
  </si>
  <si>
    <t>№ п/п</t>
  </si>
  <si>
    <t>Наименование объекта закупки по позициям</t>
  </si>
  <si>
    <t>Сумма,  в т.ч. НДС, руб.</t>
  </si>
  <si>
    <t>Цена единицы товара, предложенная поставщиком (Подрядчиком, исполнителем)</t>
  </si>
  <si>
    <t>(руб., в т.ч. НДС)</t>
  </si>
  <si>
    <t>Среднее квадратичное отклонение</t>
  </si>
  <si>
    <t>Среднее значение</t>
  </si>
  <si>
    <t>Коэффициент вариации</t>
  </si>
  <si>
    <t>Итого</t>
  </si>
  <si>
    <t>Цена за ед., руб</t>
  </si>
  <si>
    <t>Кол-во              (шт)</t>
  </si>
  <si>
    <t>Поставщик 1 вх. №  б/н от 04.05.2026</t>
  </si>
  <si>
    <t>Поставщик 2 вх. №  б/н от 04.05.2026</t>
  </si>
  <si>
    <t>Поставщик 3 вх. №  б/н от 04.05.2026</t>
  </si>
  <si>
    <t>Краска для мебели и дерева</t>
  </si>
  <si>
    <t>Валик сменный для водных красок</t>
  </si>
  <si>
    <t>Профиль рамный</t>
  </si>
  <si>
    <t>Полистирол листовой</t>
  </si>
  <si>
    <t>Уголки для москитных сеток</t>
  </si>
  <si>
    <t>Кронштейн для москитной сетки металлический</t>
  </si>
  <si>
    <t>Клей монтажный</t>
  </si>
  <si>
    <t>По проведенному мониторингу цен из запросов выбраны  наименьшие цены Поставщик № 1 (контракт будет заключен с единственным поставщиком по п.4 ч.1 ст.93  44-ФЗ) через электронный магазин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</si>
</sst>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horizontal="center" vertical="center"/>
    </xf>
    <xf numFmtId="0" fontId="4" fillId="0" borderId="0">
      <alignment horizontal="left" vertical="center"/>
    </xf>
    <xf numFmtId="0" fontId="5" fillId="0" borderId="0"/>
  </cellStyleXfs>
  <cellXfs count="39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3" fillId="0" borderId="2" xfId="0" applyFont="1" applyBorder="1" applyAlignment="1">
      <alignment horizontal="center"/>
    </xf>
    <xf numFmtId="4" fontId="3" fillId="2" borderId="2" xfId="0" applyNumberFormat="1" applyFont="1" applyFill="1" applyBorder="1" applyAlignment="1">
      <alignment horizontal="center" wrapText="1"/>
    </xf>
    <xf numFmtId="4" fontId="3" fillId="0" borderId="2" xfId="0" applyNumberFormat="1" applyFont="1" applyBorder="1" applyAlignment="1">
      <alignment horizontal="center" wrapText="1"/>
    </xf>
    <xf numFmtId="10" fontId="3" fillId="0" borderId="2" xfId="0" applyNumberFormat="1" applyFont="1" applyBorder="1" applyAlignment="1">
      <alignment horizontal="center" wrapText="1"/>
    </xf>
    <xf numFmtId="4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4" fontId="3" fillId="0" borderId="2" xfId="0" applyNumberFormat="1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2" borderId="0" xfId="0" applyFont="1" applyFill="1"/>
    <xf numFmtId="4" fontId="1" fillId="2" borderId="0" xfId="0" applyNumberFormat="1" applyFont="1" applyFill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</cellXfs>
  <cellStyles count="4">
    <cellStyle name="S4" xfId="1" xr:uid="{00000000-0005-0000-0000-000000000000}"/>
    <cellStyle name="S5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7"/>
  <sheetViews>
    <sheetView tabSelected="1" view="pageBreakPreview" zoomScale="60" zoomScaleNormal="70" workbookViewId="0">
      <selection activeCell="N8" sqref="N8"/>
    </sheetView>
  </sheetViews>
  <sheetFormatPr defaultColWidth="9.109375" defaultRowHeight="15.6" x14ac:dyDescent="0.3"/>
  <cols>
    <col min="1" max="1" width="9.109375" style="1"/>
    <col min="2" max="2" width="31.33203125" style="10" customWidth="1"/>
    <col min="3" max="3" width="12.44140625" style="11" customWidth="1"/>
    <col min="4" max="4" width="13.33203125" style="12" customWidth="1"/>
    <col min="5" max="5" width="15.33203125" style="11" customWidth="1"/>
    <col min="6" max="6" width="19.5546875" style="11" customWidth="1"/>
    <col min="7" max="8" width="20.33203125" style="11" customWidth="1"/>
    <col min="9" max="9" width="16.33203125" style="1" customWidth="1"/>
    <col min="10" max="10" width="17.109375" style="1" customWidth="1"/>
    <col min="11" max="11" width="10.6640625" style="2" customWidth="1"/>
    <col min="12" max="16384" width="9.109375" style="1"/>
  </cols>
  <sheetData>
    <row r="1" spans="1:11" ht="122.25" customHeight="1" x14ac:dyDescent="0.3">
      <c r="B1" s="25" t="s">
        <v>0</v>
      </c>
      <c r="C1" s="25"/>
      <c r="D1" s="25"/>
      <c r="E1" s="25"/>
      <c r="F1" s="25"/>
      <c r="G1" s="25"/>
      <c r="H1" s="25"/>
      <c r="I1" s="25"/>
      <c r="J1" s="25"/>
    </row>
    <row r="2" spans="1:11" ht="78.75" hidden="1" customHeight="1" x14ac:dyDescent="0.3">
      <c r="B2" s="22"/>
      <c r="C2" s="22"/>
      <c r="D2" s="22"/>
      <c r="E2" s="22"/>
      <c r="F2" s="22"/>
      <c r="G2" s="22"/>
      <c r="H2" s="22"/>
      <c r="I2" s="22"/>
      <c r="J2" s="22"/>
    </row>
    <row r="4" spans="1:11" ht="54" customHeight="1" x14ac:dyDescent="0.3">
      <c r="A4" s="26" t="s">
        <v>1</v>
      </c>
      <c r="B4" s="28" t="s">
        <v>2</v>
      </c>
      <c r="C4" s="30" t="s">
        <v>11</v>
      </c>
      <c r="D4" s="32" t="s">
        <v>10</v>
      </c>
      <c r="E4" s="34" t="s">
        <v>3</v>
      </c>
      <c r="F4" s="34" t="s">
        <v>4</v>
      </c>
      <c r="G4" s="34"/>
      <c r="H4" s="34"/>
      <c r="I4" s="14"/>
      <c r="J4" s="14"/>
      <c r="K4" s="15"/>
    </row>
    <row r="5" spans="1:11" x14ac:dyDescent="0.3">
      <c r="A5" s="26"/>
      <c r="B5" s="28"/>
      <c r="C5" s="30"/>
      <c r="D5" s="32"/>
      <c r="E5" s="34"/>
      <c r="F5" s="34" t="s">
        <v>5</v>
      </c>
      <c r="G5" s="34"/>
      <c r="H5" s="34"/>
      <c r="I5" s="14"/>
      <c r="J5" s="14"/>
      <c r="K5" s="15"/>
    </row>
    <row r="6" spans="1:11" ht="93" customHeight="1" x14ac:dyDescent="0.3">
      <c r="A6" s="27"/>
      <c r="B6" s="29"/>
      <c r="C6" s="31"/>
      <c r="D6" s="33"/>
      <c r="E6" s="35"/>
      <c r="F6" s="13" t="s">
        <v>12</v>
      </c>
      <c r="G6" s="13" t="s">
        <v>13</v>
      </c>
      <c r="H6" s="13" t="s">
        <v>14</v>
      </c>
      <c r="I6" s="16" t="s">
        <v>6</v>
      </c>
      <c r="J6" s="16" t="s">
        <v>7</v>
      </c>
      <c r="K6" s="17" t="s">
        <v>8</v>
      </c>
    </row>
    <row r="7" spans="1:11" x14ac:dyDescent="0.3">
      <c r="A7" s="36">
        <v>1</v>
      </c>
      <c r="B7" s="38" t="s">
        <v>15</v>
      </c>
      <c r="C7" s="37">
        <v>6</v>
      </c>
      <c r="D7" s="19">
        <f t="shared" ref="D7:D13" si="0">F7</f>
        <v>5250</v>
      </c>
      <c r="E7" s="4">
        <f t="shared" ref="E7:E13" si="1">C7*D7</f>
        <v>31500</v>
      </c>
      <c r="F7" s="37">
        <v>5250</v>
      </c>
      <c r="G7" s="37">
        <v>5433</v>
      </c>
      <c r="H7" s="37">
        <v>5880</v>
      </c>
      <c r="I7" s="5">
        <f t="shared" ref="I7:I13" si="2">AVEDEV(F7:H7)</f>
        <v>239.33333333333334</v>
      </c>
      <c r="J7" s="5">
        <f t="shared" ref="J7:J13" si="3">AVERAGE(F7:H7)</f>
        <v>5521</v>
      </c>
      <c r="K7" s="6">
        <f t="shared" ref="K7:K13" si="4">I7/J7</f>
        <v>4.3349634728008214E-2</v>
      </c>
    </row>
    <row r="8" spans="1:11" ht="27.6" x14ac:dyDescent="0.3">
      <c r="A8" s="36">
        <v>2</v>
      </c>
      <c r="B8" s="38" t="s">
        <v>16</v>
      </c>
      <c r="C8" s="37">
        <v>2</v>
      </c>
      <c r="D8" s="19">
        <f t="shared" si="0"/>
        <v>840</v>
      </c>
      <c r="E8" s="4">
        <f t="shared" si="1"/>
        <v>1680</v>
      </c>
      <c r="F8" s="37">
        <v>840</v>
      </c>
      <c r="G8" s="37">
        <v>870</v>
      </c>
      <c r="H8" s="37">
        <v>940</v>
      </c>
      <c r="I8" s="5">
        <f t="shared" si="2"/>
        <v>37.777777777777793</v>
      </c>
      <c r="J8" s="5">
        <f t="shared" si="3"/>
        <v>883.33333333333337</v>
      </c>
      <c r="K8" s="6">
        <f t="shared" si="4"/>
        <v>4.2767295597484295E-2</v>
      </c>
    </row>
    <row r="9" spans="1:11" ht="27.6" x14ac:dyDescent="0.3">
      <c r="A9" s="36">
        <v>3</v>
      </c>
      <c r="B9" s="38" t="s">
        <v>16</v>
      </c>
      <c r="C9" s="37">
        <v>1</v>
      </c>
      <c r="D9" s="19">
        <f t="shared" si="0"/>
        <v>412</v>
      </c>
      <c r="E9" s="4">
        <f t="shared" si="1"/>
        <v>412</v>
      </c>
      <c r="F9" s="37">
        <v>412</v>
      </c>
      <c r="G9" s="37">
        <v>426</v>
      </c>
      <c r="H9" s="37">
        <v>642</v>
      </c>
      <c r="I9" s="5">
        <f t="shared" si="2"/>
        <v>99.1111111111111</v>
      </c>
      <c r="J9" s="5">
        <f t="shared" si="3"/>
        <v>493.33333333333331</v>
      </c>
      <c r="K9" s="6">
        <f t="shared" si="4"/>
        <v>0.20090090090090088</v>
      </c>
    </row>
    <row r="10" spans="1:11" x14ac:dyDescent="0.3">
      <c r="A10" s="36">
        <v>4</v>
      </c>
      <c r="B10" s="38" t="s">
        <v>17</v>
      </c>
      <c r="C10" s="37">
        <v>3</v>
      </c>
      <c r="D10" s="19">
        <f t="shared" si="0"/>
        <v>285</v>
      </c>
      <c r="E10" s="4">
        <f t="shared" si="1"/>
        <v>855</v>
      </c>
      <c r="F10" s="37">
        <v>285</v>
      </c>
      <c r="G10" s="37">
        <v>295</v>
      </c>
      <c r="H10" s="37">
        <v>320</v>
      </c>
      <c r="I10" s="5">
        <f t="shared" si="2"/>
        <v>13.333333333333334</v>
      </c>
      <c r="J10" s="5">
        <f t="shared" si="3"/>
        <v>300</v>
      </c>
      <c r="K10" s="6">
        <f t="shared" si="4"/>
        <v>4.4444444444444446E-2</v>
      </c>
    </row>
    <row r="11" spans="1:11" x14ac:dyDescent="0.3">
      <c r="A11" s="36">
        <v>5</v>
      </c>
      <c r="B11" s="38" t="s">
        <v>18</v>
      </c>
      <c r="C11" s="37">
        <v>1</v>
      </c>
      <c r="D11" s="19">
        <f t="shared" si="0"/>
        <v>2156</v>
      </c>
      <c r="E11" s="4">
        <f t="shared" si="1"/>
        <v>2156</v>
      </c>
      <c r="F11" s="37">
        <v>2156</v>
      </c>
      <c r="G11" s="37">
        <v>2232</v>
      </c>
      <c r="H11" s="37">
        <v>2414</v>
      </c>
      <c r="I11" s="5">
        <f t="shared" si="2"/>
        <v>97.777777777777828</v>
      </c>
      <c r="J11" s="5">
        <f t="shared" si="3"/>
        <v>2267.3333333333335</v>
      </c>
      <c r="K11" s="6">
        <f t="shared" si="4"/>
        <v>4.3124571204547699E-2</v>
      </c>
    </row>
    <row r="12" spans="1:11" x14ac:dyDescent="0.3">
      <c r="A12" s="36">
        <v>6</v>
      </c>
      <c r="B12" s="38" t="s">
        <v>19</v>
      </c>
      <c r="C12" s="37">
        <v>4</v>
      </c>
      <c r="D12" s="19">
        <f t="shared" si="0"/>
        <v>91</v>
      </c>
      <c r="E12" s="4">
        <f t="shared" si="1"/>
        <v>364</v>
      </c>
      <c r="F12" s="37">
        <v>91</v>
      </c>
      <c r="G12" s="37">
        <v>95</v>
      </c>
      <c r="H12" s="37">
        <v>101</v>
      </c>
      <c r="I12" s="5">
        <f t="shared" si="2"/>
        <v>3.5555555555555571</v>
      </c>
      <c r="J12" s="5">
        <f t="shared" si="3"/>
        <v>95.666666666666671</v>
      </c>
      <c r="K12" s="6">
        <f t="shared" si="4"/>
        <v>3.7166085946573765E-2</v>
      </c>
    </row>
    <row r="13" spans="1:11" ht="27.6" x14ac:dyDescent="0.3">
      <c r="A13" s="36">
        <v>7</v>
      </c>
      <c r="B13" s="38" t="s">
        <v>20</v>
      </c>
      <c r="C13" s="37">
        <v>2</v>
      </c>
      <c r="D13" s="19">
        <f t="shared" si="0"/>
        <v>75</v>
      </c>
      <c r="E13" s="4">
        <f t="shared" si="1"/>
        <v>150</v>
      </c>
      <c r="F13" s="37">
        <v>75</v>
      </c>
      <c r="G13" s="37">
        <v>78</v>
      </c>
      <c r="H13" s="37">
        <v>85</v>
      </c>
      <c r="I13" s="5">
        <f t="shared" si="2"/>
        <v>3.7777777777777763</v>
      </c>
      <c r="J13" s="5">
        <f t="shared" si="3"/>
        <v>79.333333333333329</v>
      </c>
      <c r="K13" s="6">
        <f t="shared" si="4"/>
        <v>4.7619047619047603E-2</v>
      </c>
    </row>
    <row r="14" spans="1:11" x14ac:dyDescent="0.3">
      <c r="A14" s="20">
        <v>8</v>
      </c>
      <c r="B14" s="38" t="s">
        <v>21</v>
      </c>
      <c r="C14" s="18">
        <v>1</v>
      </c>
      <c r="D14" s="19">
        <f>F14</f>
        <v>423</v>
      </c>
      <c r="E14" s="4">
        <f>C14*D14</f>
        <v>423</v>
      </c>
      <c r="F14" s="4">
        <v>423</v>
      </c>
      <c r="G14" s="4">
        <v>463</v>
      </c>
      <c r="H14" s="4">
        <v>474</v>
      </c>
      <c r="I14" s="5">
        <f t="shared" ref="I14" si="5">AVEDEV(F14:H14)</f>
        <v>20.222222222222229</v>
      </c>
      <c r="J14" s="5">
        <f t="shared" ref="J14" si="6">AVERAGE(F14:H14)</f>
        <v>453.33333333333331</v>
      </c>
      <c r="K14" s="6">
        <f t="shared" ref="K14" si="7">I14/J14</f>
        <v>4.4607843137254917E-2</v>
      </c>
    </row>
    <row r="15" spans="1:11" ht="28.5" customHeight="1" x14ac:dyDescent="0.3">
      <c r="A15" s="23" t="s">
        <v>9</v>
      </c>
      <c r="B15" s="23"/>
      <c r="C15" s="23"/>
      <c r="D15" s="24"/>
      <c r="E15" s="7">
        <f>SUM(E7:E14)</f>
        <v>37540</v>
      </c>
      <c r="F15" s="8"/>
      <c r="G15" s="8"/>
      <c r="H15" s="8"/>
      <c r="I15" s="3"/>
      <c r="J15" s="3"/>
      <c r="K15" s="9"/>
    </row>
    <row r="17" spans="2:11" ht="45" customHeight="1" x14ac:dyDescent="0.3">
      <c r="B17" s="21" t="s">
        <v>22</v>
      </c>
      <c r="C17" s="21"/>
      <c r="D17" s="21"/>
      <c r="E17" s="21"/>
      <c r="F17" s="21"/>
      <c r="G17" s="21"/>
      <c r="H17" s="21"/>
      <c r="I17" s="21"/>
      <c r="J17" s="21"/>
      <c r="K17" s="21"/>
    </row>
  </sheetData>
  <mergeCells count="11">
    <mergeCell ref="B17:K17"/>
    <mergeCell ref="B2:J2"/>
    <mergeCell ref="A15:D15"/>
    <mergeCell ref="B1:J1"/>
    <mergeCell ref="A4:A6"/>
    <mergeCell ref="B4:B6"/>
    <mergeCell ref="C4:C6"/>
    <mergeCell ref="D4:D6"/>
    <mergeCell ref="E4:E6"/>
    <mergeCell ref="F4:H4"/>
    <mergeCell ref="F5:H5"/>
  </mergeCells>
  <pageMargins left="0.46" right="0.19685039370078741" top="0.25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user180</dc:creator>
  <cp:lastModifiedBy>Дмитрий Багров</cp:lastModifiedBy>
  <cp:lastPrinted>2025-04-29T13:58:04Z</cp:lastPrinted>
  <dcterms:created xsi:type="dcterms:W3CDTF">2021-05-25T06:29:19Z</dcterms:created>
  <dcterms:modified xsi:type="dcterms:W3CDTF">2026-05-07T19:41:36Z</dcterms:modified>
</cp:coreProperties>
</file>