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Методист\Pictures\Screenshots\Анастасия\2026\КП аптека\"/>
    </mc:Choice>
  </mc:AlternateContent>
  <xr:revisionPtr revIDLastSave="0" documentId="13_ncr:1_{CFFAACE7-ADA5-4D8C-8502-62859BB46438}" xr6:coauthVersionLast="47" xr6:coauthVersionMax="47" xr10:uidLastSave="{00000000-0000-0000-0000-000000000000}"/>
  <bookViews>
    <workbookView xWindow="-120" yWindow="-120" windowWidth="29040" windowHeight="15510" xr2:uid="{00000000-000D-0000-FFFF-FFFF00000000}"/>
  </bookViews>
  <sheets>
    <sheet name="сбис" sheetId="1" r:id="rId1"/>
    <sheet name="Лист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9" i="1" l="1"/>
  <c r="E8" i="1"/>
  <c r="F8" i="1" s="1"/>
  <c r="J8" i="1"/>
  <c r="L8" i="1" s="1"/>
  <c r="K8" i="1"/>
  <c r="E9" i="1"/>
  <c r="F9" i="1" s="1"/>
  <c r="J9" i="1"/>
  <c r="K9" i="1"/>
  <c r="E10" i="1"/>
  <c r="F10" i="1" s="1"/>
  <c r="J10" i="1"/>
  <c r="L10" i="1" s="1"/>
  <c r="K10" i="1"/>
  <c r="E11" i="1"/>
  <c r="F11" i="1" s="1"/>
  <c r="J11" i="1"/>
  <c r="K11" i="1"/>
  <c r="E12" i="1"/>
  <c r="F12" i="1" s="1"/>
  <c r="J12" i="1"/>
  <c r="K12" i="1"/>
  <c r="E13" i="1"/>
  <c r="F13" i="1" s="1"/>
  <c r="J13" i="1"/>
  <c r="K13" i="1"/>
  <c r="E14" i="1"/>
  <c r="F14" i="1" s="1"/>
  <c r="J14" i="1"/>
  <c r="K14" i="1"/>
  <c r="E15" i="1"/>
  <c r="F15" i="1" s="1"/>
  <c r="J15" i="1"/>
  <c r="K15" i="1"/>
  <c r="E16" i="1"/>
  <c r="F16" i="1" s="1"/>
  <c r="J16" i="1"/>
  <c r="K16" i="1"/>
  <c r="E17" i="1"/>
  <c r="F17" i="1" s="1"/>
  <c r="J17" i="1"/>
  <c r="K17" i="1"/>
  <c r="E18" i="1"/>
  <c r="F18" i="1" s="1"/>
  <c r="J18" i="1"/>
  <c r="K18" i="1"/>
  <c r="E19" i="1"/>
  <c r="F19" i="1" s="1"/>
  <c r="J19" i="1"/>
  <c r="K19" i="1"/>
  <c r="E20" i="1"/>
  <c r="F20" i="1" s="1"/>
  <c r="J20" i="1"/>
  <c r="L20" i="1" s="1"/>
  <c r="K20" i="1"/>
  <c r="E21" i="1"/>
  <c r="F21" i="1" s="1"/>
  <c r="J21" i="1"/>
  <c r="K21" i="1"/>
  <c r="E22" i="1"/>
  <c r="F22" i="1" s="1"/>
  <c r="J22" i="1"/>
  <c r="K22" i="1"/>
  <c r="E23" i="1"/>
  <c r="F23" i="1" s="1"/>
  <c r="J23" i="1"/>
  <c r="K23" i="1"/>
  <c r="E24" i="1"/>
  <c r="F24" i="1" s="1"/>
  <c r="J24" i="1"/>
  <c r="K24" i="1"/>
  <c r="E25" i="1"/>
  <c r="F25" i="1" s="1"/>
  <c r="J25" i="1"/>
  <c r="K25" i="1"/>
  <c r="E26" i="1"/>
  <c r="F26" i="1" s="1"/>
  <c r="J26" i="1"/>
  <c r="K26" i="1"/>
  <c r="E27" i="1"/>
  <c r="F27" i="1" s="1"/>
  <c r="J27" i="1"/>
  <c r="L27" i="1" s="1"/>
  <c r="K27" i="1"/>
  <c r="E28" i="1"/>
  <c r="F28" i="1" s="1"/>
  <c r="J28" i="1"/>
  <c r="L28" i="1" s="1"/>
  <c r="K28" i="1"/>
  <c r="E29" i="1"/>
  <c r="F29" i="1" s="1"/>
  <c r="J29" i="1"/>
  <c r="K29" i="1"/>
  <c r="E30" i="1"/>
  <c r="F30" i="1" s="1"/>
  <c r="J30" i="1"/>
  <c r="L30" i="1" s="1"/>
  <c r="K30" i="1"/>
  <c r="E31" i="1"/>
  <c r="F31" i="1" s="1"/>
  <c r="J31" i="1"/>
  <c r="L31" i="1" s="1"/>
  <c r="K31" i="1"/>
  <c r="E32" i="1"/>
  <c r="F32" i="1" s="1"/>
  <c r="J32" i="1"/>
  <c r="K32" i="1"/>
  <c r="E33" i="1"/>
  <c r="F33" i="1"/>
  <c r="J33" i="1"/>
  <c r="L33" i="1" s="1"/>
  <c r="K33" i="1"/>
  <c r="E34" i="1"/>
  <c r="F34" i="1" s="1"/>
  <c r="J34" i="1"/>
  <c r="K34" i="1"/>
  <c r="E35" i="1"/>
  <c r="F35" i="1" s="1"/>
  <c r="J35" i="1"/>
  <c r="K35" i="1"/>
  <c r="E36" i="1"/>
  <c r="F36" i="1" s="1"/>
  <c r="J36" i="1"/>
  <c r="K36" i="1"/>
  <c r="E37" i="1"/>
  <c r="F37" i="1" s="1"/>
  <c r="J37" i="1"/>
  <c r="L37" i="1" s="1"/>
  <c r="K37" i="1"/>
  <c r="E38" i="1"/>
  <c r="F38" i="1" s="1"/>
  <c r="J38" i="1"/>
  <c r="L38" i="1" s="1"/>
  <c r="K38" i="1"/>
  <c r="E39" i="1"/>
  <c r="J39" i="1"/>
  <c r="K39" i="1"/>
  <c r="E40" i="1"/>
  <c r="F40" i="1"/>
  <c r="J40" i="1"/>
  <c r="L40" i="1" s="1"/>
  <c r="K40" i="1"/>
  <c r="E41" i="1"/>
  <c r="F41" i="1" s="1"/>
  <c r="J41" i="1"/>
  <c r="L41" i="1" s="1"/>
  <c r="K41" i="1"/>
  <c r="E42" i="1"/>
  <c r="F42" i="1" s="1"/>
  <c r="J42" i="1"/>
  <c r="L42" i="1" s="1"/>
  <c r="K42" i="1"/>
  <c r="E43" i="1"/>
  <c r="F43" i="1" s="1"/>
  <c r="J43" i="1"/>
  <c r="K43" i="1"/>
  <c r="E44" i="1"/>
  <c r="F44" i="1" s="1"/>
  <c r="J44" i="1"/>
  <c r="K44" i="1"/>
  <c r="E45" i="1"/>
  <c r="F45" i="1" s="1"/>
  <c r="J45" i="1"/>
  <c r="L45" i="1" s="1"/>
  <c r="K45" i="1"/>
  <c r="E46" i="1"/>
  <c r="F46" i="1" s="1"/>
  <c r="J46" i="1"/>
  <c r="L46" i="1" s="1"/>
  <c r="K46" i="1"/>
  <c r="E47" i="1"/>
  <c r="F47" i="1" s="1"/>
  <c r="J47" i="1"/>
  <c r="L47" i="1" s="1"/>
  <c r="K47" i="1"/>
  <c r="E48" i="1"/>
  <c r="F48" i="1" s="1"/>
  <c r="J48" i="1"/>
  <c r="K48" i="1"/>
  <c r="E49" i="1"/>
  <c r="F49" i="1" s="1"/>
  <c r="J49" i="1"/>
  <c r="K49" i="1"/>
  <c r="E50" i="1"/>
  <c r="F50" i="1" s="1"/>
  <c r="J50" i="1"/>
  <c r="K50" i="1"/>
  <c r="E51" i="1"/>
  <c r="F51" i="1" s="1"/>
  <c r="J51" i="1"/>
  <c r="K51" i="1"/>
  <c r="E52" i="1"/>
  <c r="F52" i="1" s="1"/>
  <c r="J52" i="1"/>
  <c r="K52" i="1"/>
  <c r="E53" i="1"/>
  <c r="F53" i="1" s="1"/>
  <c r="J53" i="1"/>
  <c r="L53" i="1" s="1"/>
  <c r="K53" i="1"/>
  <c r="E54" i="1"/>
  <c r="F54" i="1" s="1"/>
  <c r="J54" i="1"/>
  <c r="K54" i="1"/>
  <c r="E55" i="1"/>
  <c r="F55" i="1" s="1"/>
  <c r="J55" i="1"/>
  <c r="L55" i="1" s="1"/>
  <c r="K55" i="1"/>
  <c r="E56" i="1"/>
  <c r="F56" i="1" s="1"/>
  <c r="J56" i="1"/>
  <c r="K56" i="1"/>
  <c r="E57" i="1"/>
  <c r="F57" i="1" s="1"/>
  <c r="J57" i="1"/>
  <c r="L57" i="1" s="1"/>
  <c r="K57" i="1"/>
  <c r="E58" i="1"/>
  <c r="F58" i="1" s="1"/>
  <c r="J58" i="1"/>
  <c r="L58" i="1" s="1"/>
  <c r="K58" i="1"/>
  <c r="E59" i="1"/>
  <c r="F59" i="1"/>
  <c r="J59" i="1"/>
  <c r="L59" i="1" s="1"/>
  <c r="K59" i="1"/>
  <c r="E60" i="1"/>
  <c r="F60" i="1" s="1"/>
  <c r="J60" i="1"/>
  <c r="L60" i="1" s="1"/>
  <c r="K60" i="1"/>
  <c r="E61" i="1"/>
  <c r="F61" i="1" s="1"/>
  <c r="J61" i="1"/>
  <c r="L61" i="1" s="1"/>
  <c r="K61" i="1"/>
  <c r="E62" i="1"/>
  <c r="F62" i="1" s="1"/>
  <c r="J62" i="1"/>
  <c r="K62" i="1"/>
  <c r="E63" i="1"/>
  <c r="F63" i="1" s="1"/>
  <c r="J63" i="1"/>
  <c r="K63" i="1"/>
  <c r="E64" i="1"/>
  <c r="F64" i="1" s="1"/>
  <c r="J64" i="1"/>
  <c r="K64" i="1"/>
  <c r="E65" i="1"/>
  <c r="F65" i="1" s="1"/>
  <c r="J65" i="1"/>
  <c r="L65" i="1" s="1"/>
  <c r="K65" i="1"/>
  <c r="E66" i="1"/>
  <c r="F66" i="1" s="1"/>
  <c r="J66" i="1"/>
  <c r="L66" i="1" s="1"/>
  <c r="K66" i="1"/>
  <c r="E67" i="1"/>
  <c r="F67" i="1"/>
  <c r="J67" i="1"/>
  <c r="K67" i="1"/>
  <c r="E68" i="1"/>
  <c r="F68" i="1" s="1"/>
  <c r="J68" i="1"/>
  <c r="L68" i="1" s="1"/>
  <c r="K68" i="1"/>
  <c r="E69" i="1"/>
  <c r="F69" i="1" s="1"/>
  <c r="J69" i="1"/>
  <c r="L69" i="1" s="1"/>
  <c r="K69" i="1"/>
  <c r="E70" i="1"/>
  <c r="F70" i="1"/>
  <c r="J70" i="1"/>
  <c r="L70" i="1" s="1"/>
  <c r="K70" i="1"/>
  <c r="E71" i="1"/>
  <c r="F71" i="1" s="1"/>
  <c r="J71" i="1"/>
  <c r="L71" i="1" s="1"/>
  <c r="K71" i="1"/>
  <c r="E72" i="1"/>
  <c r="F72" i="1" s="1"/>
  <c r="J72" i="1"/>
  <c r="K72" i="1"/>
  <c r="E73" i="1"/>
  <c r="F73" i="1" s="1"/>
  <c r="J73" i="1"/>
  <c r="L73" i="1" s="1"/>
  <c r="K73" i="1"/>
  <c r="E7" i="1"/>
  <c r="F7" i="1" s="1"/>
  <c r="J7" i="1"/>
  <c r="K7" i="1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L67" i="1" l="1"/>
  <c r="L51" i="1"/>
  <c r="L50" i="1"/>
  <c r="L49" i="1"/>
  <c r="L48" i="1"/>
  <c r="L43" i="1"/>
  <c r="L36" i="1"/>
  <c r="L32" i="1"/>
  <c r="L63" i="1"/>
  <c r="L56" i="1"/>
  <c r="L54" i="1"/>
  <c r="L44" i="1"/>
  <c r="L39" i="1"/>
  <c r="L34" i="1"/>
  <c r="L72" i="1"/>
  <c r="L64" i="1"/>
  <c r="L62" i="1"/>
  <c r="L52" i="1"/>
  <c r="L35" i="1"/>
  <c r="L29" i="1"/>
  <c r="L16" i="1"/>
  <c r="L22" i="1"/>
  <c r="L14" i="1"/>
  <c r="L19" i="1"/>
  <c r="L25" i="1"/>
  <c r="L17" i="1"/>
  <c r="L26" i="1"/>
  <c r="L18" i="1"/>
  <c r="L21" i="1"/>
  <c r="L24" i="1"/>
  <c r="L23" i="1"/>
  <c r="L15" i="1"/>
  <c r="E74" i="1"/>
  <c r="L11" i="1"/>
  <c r="L12" i="1"/>
  <c r="L13" i="1"/>
  <c r="L9" i="1"/>
  <c r="L7" i="1"/>
</calcChain>
</file>

<file path=xl/sharedStrings.xml><?xml version="1.0" encoding="utf-8"?>
<sst xmlns="http://schemas.openxmlformats.org/spreadsheetml/2006/main" count="207" uniqueCount="118">
  <si>
    <t xml:space="preserve">ОБОСНОВАНИЕ И РАСЧЕТ НАЧАЛЬНОЙ (МАКСИМАЛЬНОЙ) ЦЕНЫ КОНТРАКТА
Формирование начальной (максимальной) цены Контракта осуществлено в  соответствии с п.1. части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Минэконоразвития РФ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поставщиком, (подрядчиком, исполнителем)» посредством применения метода сопоставимых рыночных цен (анализа рынка) на оказание услуг по коммерческим предложениям исполнителей)  
</t>
  </si>
  <si>
    <t>№ п/п</t>
  </si>
  <si>
    <t>Наименование объекта закупки по позициям</t>
  </si>
  <si>
    <t>Ед.изм.</t>
  </si>
  <si>
    <t xml:space="preserve">Кол-во </t>
  </si>
  <si>
    <t>Цена, руб</t>
  </si>
  <si>
    <t>Сумма,  в т.ч. НДС, руб.</t>
  </si>
  <si>
    <t>Цена единицы товара, предложенная поставщиком (Подрядчиком, исполнителем)</t>
  </si>
  <si>
    <t>(руб., в т.ч. НДС)</t>
  </si>
  <si>
    <t>Среднее квадратичное отклонение</t>
  </si>
  <si>
    <t>Среднее значение</t>
  </si>
  <si>
    <t>Коэффициент вариации</t>
  </si>
  <si>
    <t>По проведенному мониторингу цен из запросов выбраны  наименьшие цены (контракт будет заключен с единственным поставщиком по п.__ ч.1 ст.93  44-ФЗ)</t>
  </si>
  <si>
    <t>Директор ГБУ ДО СШ Центрального района СПб</t>
  </si>
  <si>
    <t>____________</t>
  </si>
  <si>
    <t>М.Ю. Баранов</t>
  </si>
  <si>
    <t>№</t>
  </si>
  <si>
    <r>
      <t>Наименование</t>
    </r>
    <r>
      <rPr>
        <b/>
        <sz val="11"/>
        <color rgb="FF000000"/>
        <rFont val="Times New Roman"/>
        <charset val="204"/>
      </rPr>
      <t xml:space="preserve"> </t>
    </r>
    <r>
      <rPr>
        <b/>
        <sz val="11"/>
        <color rgb="FF000000"/>
        <rFont val="Times New Roman"/>
        <charset val="204"/>
      </rPr>
      <t>товара</t>
    </r>
  </si>
  <si>
    <t>Кол-во</t>
  </si>
  <si>
    <t>Ед.</t>
  </si>
  <si>
    <r>
      <t>Цена за</t>
    </r>
    <r>
      <rPr>
        <b/>
        <sz val="11"/>
        <color rgb="FF000000"/>
        <rFont val="Times New Roman"/>
        <charset val="204"/>
      </rPr>
      <t xml:space="preserve"> </t>
    </r>
    <r>
      <rPr>
        <b/>
        <sz val="11"/>
        <color rgb="FF000000"/>
        <rFont val="Times New Roman"/>
        <charset val="204"/>
      </rPr>
      <t>ед.</t>
    </r>
    <r>
      <rPr>
        <b/>
        <sz val="11"/>
        <color rgb="FF000000"/>
        <rFont val="Times New Roman"/>
        <charset val="204"/>
      </rPr>
      <t>, руб.</t>
    </r>
  </si>
  <si>
    <t>Сумма, руб.</t>
  </si>
  <si>
    <r>
      <t xml:space="preserve">Бинт медицинский стерильный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5х7</t>
    </r>
  </si>
  <si>
    <t>упак</t>
  </si>
  <si>
    <r>
      <t xml:space="preserve">Бинт медицинский стерильный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5х10</t>
    </r>
  </si>
  <si>
    <t>Бинт сетчатый трубчатый №1</t>
  </si>
  <si>
    <t>Бинт сетчатый трубчатый №3</t>
  </si>
  <si>
    <t>Ватные палочки №100"АУРА" пак.</t>
  </si>
  <si>
    <t>Ватные диски №100"АУРА"</t>
  </si>
  <si>
    <r>
      <t xml:space="preserve">Лейкопластырь бактерицидный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2,5*7,2</t>
    </r>
  </si>
  <si>
    <t>Лейкопластырь 2,5х500 Leiko тканевая основа хлопок</t>
  </si>
  <si>
    <r>
      <t>Лейкопластырь 2*500 тканевая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основа</t>
    </r>
    <r>
      <rPr>
        <sz val="11"/>
        <color rgb="FF000000"/>
        <rFont val="Times New Roman"/>
        <charset val="204"/>
      </rPr>
      <t xml:space="preserve"> </t>
    </r>
  </si>
  <si>
    <t>Салфетки мед.16*14 №20 стер.марл.2-слойный</t>
  </si>
  <si>
    <t>Фрост спрей дезодорирующее средство охлаждающий 200мл</t>
  </si>
  <si>
    <r>
      <t xml:space="preserve">Салфетка спиртовая антисептическая №1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135*185мм</t>
    </r>
  </si>
  <si>
    <t>Вата хир.н/с 250г "Ника"</t>
  </si>
  <si>
    <t>Марля мед. н/с (в отрезах) 2м (90смх2м)</t>
  </si>
  <si>
    <t>Простыня одноразовая 80*200см №100 в рулоне с перфорацией</t>
  </si>
  <si>
    <t>Шапочка нетканная "Берет" №25</t>
  </si>
  <si>
    <t>Халат хирург. н/ст пл-25 L-110см р.52-54 рукава на рез голуб</t>
  </si>
  <si>
    <t>шт</t>
  </si>
  <si>
    <t>Шприц Pascal 20мл 3-комп.с игл. 0,8х40мм/21Gx1 1/2</t>
  </si>
  <si>
    <t>Шприц 2мл 3-комп.SFM о/р</t>
  </si>
  <si>
    <t>Шприц 5мл 3-комп. с иглой о/р 0,7х40мм 22G</t>
  </si>
  <si>
    <t>Шприц SF 10мл 3-комп. с иглой стер. 0,8х40мм/G21</t>
  </si>
  <si>
    <t>Шпатель деревянный стер. №1</t>
  </si>
  <si>
    <t>Ножницы тупоконечные прямые, 140мм</t>
  </si>
  <si>
    <t>Пакет для мед.отходов кл.Б желтый 700x800x12мкм №100</t>
  </si>
  <si>
    <t>Исполнитель 1 вх. № б/н от 17.04.2026</t>
  </si>
  <si>
    <t>Исполнитель 2 вх. № б/н от 20.04.2026</t>
  </si>
  <si>
    <t>Исполнитель 3 вх. № б/н от 24.04.2026</t>
  </si>
  <si>
    <t>Анти-Ангин Формула пастилки №24</t>
  </si>
  <si>
    <t>Адреналин р-р д/ин 1мг/мл 1мл амп. №5</t>
  </si>
  <si>
    <t>Амоксициллин Экспресс таб 500 мг 20 шт</t>
  </si>
  <si>
    <t>Аммиак р-р д/наруж. прим. и инг. 10% 100мл</t>
  </si>
  <si>
    <t>АЦЦ Лонг таблетки шипучие 600 мг 20 шт</t>
  </si>
  <si>
    <t>Активированный уголь таб. 250мг №10</t>
  </si>
  <si>
    <t>Андипал таб. №10</t>
  </si>
  <si>
    <t>Аскорил экспекторант сироп 200мл</t>
  </si>
  <si>
    <t>Быструмгель гель д/наруж прим. 2,5% 30г туб</t>
  </si>
  <si>
    <t>Бриллиантовый зел. р-р спирт. 1% 25мл</t>
  </si>
  <si>
    <t>Беродуал Н аэр.д/инг20мкг+50мкг/доза фл 200доз 10мл</t>
  </si>
  <si>
    <t>Баралгин М таб 500 № 20</t>
  </si>
  <si>
    <t>Валидол таб. подъяз. 60мг №10</t>
  </si>
  <si>
    <t>Губка гемостатическая коллагеновая  50*50мм №1</t>
  </si>
  <si>
    <t>Гексорал р-р д/мест. прим. 0,1% 200мл фл.</t>
  </si>
  <si>
    <t>Гексорал табс классик таб. д/рассас. лимон. №16.</t>
  </si>
  <si>
    <t>Глюкоза р-р в/в 400мг/мл 10мл амп. №10</t>
  </si>
  <si>
    <t>Дексаметазон р-р д/ин 4мг/мл 1мл амп № 10</t>
  </si>
  <si>
    <t>Дибазол р-р в/в в/м 10мг/мл 5мл амп. №10</t>
  </si>
  <si>
    <t>Долгит крем д/наруж. прим. 5% 50г туб</t>
  </si>
  <si>
    <t>Дротаверин таб. 40мг №20</t>
  </si>
  <si>
    <t>Дротаверин р-р д/ин 20мг/мл 2мл амп. № 10</t>
  </si>
  <si>
    <t>Ибупрофен гель д/наруж. прим. 5% 50г туб</t>
  </si>
  <si>
    <t>Йод р-р спирт. 5% 10мл фл.</t>
  </si>
  <si>
    <t>Йодантипирин таблетки 100мг №50</t>
  </si>
  <si>
    <t>Кальция глюконат-СОЛОфарм р-р в/в в/м 100мг/мл 5мл №10</t>
  </si>
  <si>
    <t>Канефрон Н таб.п/о №60</t>
  </si>
  <si>
    <t>Кетопрофен-ВЕРТЕКС гель д/наруж. прим. 5% 50г туб</t>
  </si>
  <si>
    <t>Клей БФ-6 р-р д/наруж. прим. спирт.15г</t>
  </si>
  <si>
    <t>Кордиамин р-р д/ин 250мг/мл 1мл амп. №10</t>
  </si>
  <si>
    <t>Левомицетин капли глаз. 0,25% 10мл</t>
  </si>
  <si>
    <t>Левомицетин Актитаб таб. п.п.о. 500мг №10</t>
  </si>
  <si>
    <t>Мезим-форте таб. п/о №20</t>
  </si>
  <si>
    <t>Мукалтин таб. 50мг №10</t>
  </si>
  <si>
    <t>Мирамед Эвалар р-р д/местн. И наруж. Прим 0.01%150мл</t>
  </si>
  <si>
    <t>Настойка боярышника 25 мл. фл.</t>
  </si>
  <si>
    <t>Настойка календулы 25мл фл.</t>
  </si>
  <si>
    <t>Настойка пустырника 25мл</t>
  </si>
  <si>
    <t>Настойка валерианы 25мл  фл.</t>
  </si>
  <si>
    <t>Нафтизин капли наз 0,1% 10мл фл-кап.</t>
  </si>
  <si>
    <t>Нитроглицерин таб. подъяз. 0,5 мг №40</t>
  </si>
  <si>
    <t>Новокаин р-р д/ин. 5мг/мл 5мл амп №10</t>
  </si>
  <si>
    <t>Отирелакс капли ушные 15мл фл-кап.</t>
  </si>
  <si>
    <t>Декспантенол мазь д/наруж.прим. 5% 25г</t>
  </si>
  <si>
    <t>Папазол таб №10</t>
  </si>
  <si>
    <t>Пенталгин таб п.п.о. №12</t>
  </si>
  <si>
    <t>Перекись водорода 3% 100мл пластик фл.</t>
  </si>
  <si>
    <t>Псило-бальзам гель д/наруж прим. 1% 20г туб</t>
  </si>
  <si>
    <t>Преднизолон р-р в/в в/м введения 30мг/мл 1мл амп. №10</t>
  </si>
  <si>
    <t>Санорин капли наз. 0,1% 10мл</t>
  </si>
  <si>
    <t>Бальзам «Спасатель» 30 гр</t>
  </si>
  <si>
    <t>Спазган таб 500+5мг+0,1мг №20</t>
  </si>
  <si>
    <t>Снуп спрей наз.доз. 45 мкг/доза 15 мл (150доз)</t>
  </si>
  <si>
    <t>Супрастин р-р в/в в/м 20мг/мл 1мл амп №5</t>
  </si>
  <si>
    <t>Темпалгин таб. п.п.о. №20</t>
  </si>
  <si>
    <t>Тетрациклин мазь д/наруж. прим. 3% 15г</t>
  </si>
  <si>
    <t>Троксерутин гель д/наруж. прим. 2% 50г</t>
  </si>
  <si>
    <t>Фенистил гель д/наружн. прим. 0,1% 30г туба</t>
  </si>
  <si>
    <t>Фервекс д/детей пор. д/р-ра вн №8</t>
  </si>
  <si>
    <t>Фестал таб. к/р п/о №10</t>
  </si>
  <si>
    <t>Фосфалюгель гель д/вн. приема 16г пак. №20</t>
  </si>
  <si>
    <t>Фурацилин таб. д/р-ра 20мг №20</t>
  </si>
  <si>
    <t>Фуросемид р-р в/в в/м 10мг/мл 2мл амп. №10</t>
  </si>
  <si>
    <t>Хлоргексидин б/г р-р м/н пр.0,05% 100мл пл. фл.</t>
  </si>
  <si>
    <t>Метопролол-ВЕРТЕКС таб.пролонг в-я п.п.о. 50мг №30</t>
  </si>
  <si>
    <t>Сальбутамол-Фармстандарт аэр.д/инг.доз. 100 мкг/доза 200 доз</t>
  </si>
  <si>
    <t>Цитрамон П таб №10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</si>
</sst>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"/>
  </numFmts>
  <fonts count="12" x14ac:knownFonts="1">
    <font>
      <sz val="11"/>
      <color indexed="8"/>
      <name val="Calibri"/>
      <charset val="204"/>
    </font>
    <font>
      <b/>
      <sz val="11"/>
      <color rgb="FF000000"/>
      <name val="Times New Roman"/>
      <charset val="204"/>
    </font>
    <font>
      <sz val="11"/>
      <color indexed="8"/>
      <name val="Times New Roman"/>
      <charset val="204"/>
    </font>
    <font>
      <sz val="11"/>
      <color rgb="FF000000"/>
      <name val="Times New Roman"/>
      <charset val="204"/>
    </font>
    <font>
      <b/>
      <sz val="11"/>
      <color indexed="8"/>
      <name val="Times New Roman"/>
      <charset val="204"/>
    </font>
    <font>
      <sz val="12"/>
      <color indexed="8"/>
      <name val="Times New Roman"/>
      <charset val="204"/>
    </font>
    <font>
      <b/>
      <sz val="12"/>
      <color indexed="8"/>
      <name val="Times New Roman"/>
      <charset val="204"/>
    </font>
    <font>
      <sz val="10"/>
      <color indexed="8"/>
      <name val="Arial"/>
      <charset val="204"/>
    </font>
    <font>
      <sz val="10"/>
      <name val="Arial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>
      <alignment horizontal="center" vertical="center"/>
    </xf>
    <xf numFmtId="0" fontId="7" fillId="0" borderId="0">
      <alignment horizontal="left" vertical="center"/>
    </xf>
    <xf numFmtId="0" fontId="8" fillId="0" borderId="0"/>
  </cellStyleXfs>
  <cellXfs count="46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5" fillId="2" borderId="0" xfId="0" applyFont="1" applyFill="1"/>
    <xf numFmtId="0" fontId="5" fillId="0" borderId="0" xfId="0" applyFont="1"/>
    <xf numFmtId="0" fontId="5" fillId="0" borderId="0" xfId="0" applyFont="1" applyAlignment="1">
      <alignment wrapText="1"/>
    </xf>
    <xf numFmtId="164" fontId="5" fillId="2" borderId="0" xfId="0" applyNumberFormat="1" applyFont="1" applyFill="1"/>
    <xf numFmtId="164" fontId="5" fillId="0" borderId="0" xfId="0" applyNumberFormat="1" applyFont="1"/>
    <xf numFmtId="164" fontId="6" fillId="2" borderId="7" xfId="0" applyNumberFormat="1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0" fontId="5" fillId="0" borderId="2" xfId="0" applyFont="1" applyBorder="1"/>
    <xf numFmtId="164" fontId="5" fillId="0" borderId="2" xfId="0" applyNumberFormat="1" applyFont="1" applyBorder="1"/>
    <xf numFmtId="164" fontId="9" fillId="0" borderId="7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164" fontId="6" fillId="2" borderId="2" xfId="0" applyNumberFormat="1" applyFont="1" applyFill="1" applyBorder="1" applyAlignment="1">
      <alignment horizontal="center" wrapText="1"/>
    </xf>
    <xf numFmtId="164" fontId="6" fillId="2" borderId="7" xfId="0" applyNumberFormat="1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164" fontId="5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left" wrapText="1"/>
    </xf>
    <xf numFmtId="164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center"/>
    </xf>
    <xf numFmtId="0" fontId="6" fillId="2" borderId="2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4" fillId="0" borderId="0" xfId="0" applyFont="1" applyAlignment="1">
      <alignment horizontal="right" wrapText="1"/>
    </xf>
    <xf numFmtId="0" fontId="10" fillId="2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vertical="center"/>
    </xf>
    <xf numFmtId="10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justify" vertical="center" wrapText="1"/>
    </xf>
    <xf numFmtId="0" fontId="10" fillId="2" borderId="2" xfId="0" applyFont="1" applyFill="1" applyBorder="1" applyAlignment="1">
      <alignment horizontal="center" wrapText="1"/>
    </xf>
    <xf numFmtId="164" fontId="10" fillId="2" borderId="7" xfId="0" applyNumberFormat="1" applyFont="1" applyFill="1" applyBorder="1" applyAlignment="1">
      <alignment horizontal="center" vertical="center" wrapText="1"/>
    </xf>
    <xf numFmtId="164" fontId="9" fillId="2" borderId="8" xfId="0" applyNumberFormat="1" applyFont="1" applyFill="1" applyBorder="1"/>
  </cellXfs>
  <cellStyles count="4">
    <cellStyle name="S4" xfId="1" xr:uid="{00000000-0005-0000-0000-000031000000}"/>
    <cellStyle name="S5" xfId="2" xr:uid="{00000000-0005-0000-0000-000032000000}"/>
    <cellStyle name="Обычный" xfId="0" builtinId="0"/>
    <cellStyle name="Обычный 2" xfId="3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L79"/>
  <sheetViews>
    <sheetView tabSelected="1" topLeftCell="A49" zoomScale="85" zoomScaleNormal="85" workbookViewId="0">
      <selection activeCell="I74" sqref="I74"/>
    </sheetView>
  </sheetViews>
  <sheetFormatPr defaultColWidth="9.140625" defaultRowHeight="15.75" x14ac:dyDescent="0.25"/>
  <cols>
    <col min="1" max="1" width="9.140625" style="7"/>
    <col min="2" max="2" width="60.42578125" style="8" customWidth="1"/>
    <col min="3" max="3" width="16" style="8" customWidth="1"/>
    <col min="4" max="4" width="10.7109375" style="6" customWidth="1"/>
    <col min="5" max="5" width="13.28515625" style="9" customWidth="1"/>
    <col min="6" max="6" width="15.28515625" style="6" customWidth="1"/>
    <col min="7" max="7" width="19.5703125" style="9" customWidth="1"/>
    <col min="8" max="9" width="20.28515625" style="9" customWidth="1"/>
    <col min="10" max="10" width="16.28515625" style="7" customWidth="1"/>
    <col min="11" max="11" width="17.140625" style="7" customWidth="1"/>
    <col min="12" max="12" width="17.28515625" style="10" customWidth="1"/>
    <col min="13" max="16384" width="9.140625" style="7"/>
  </cols>
  <sheetData>
    <row r="1" spans="1:12" ht="122.25" customHeight="1" x14ac:dyDescent="0.25">
      <c r="B1" s="27" t="s">
        <v>0</v>
      </c>
      <c r="C1" s="27"/>
      <c r="D1" s="27"/>
      <c r="E1" s="27"/>
      <c r="F1" s="27"/>
      <c r="G1" s="28"/>
      <c r="H1" s="28"/>
      <c r="I1" s="28"/>
      <c r="J1" s="27"/>
      <c r="K1" s="27"/>
    </row>
    <row r="2" spans="1:12" ht="3" customHeight="1" x14ac:dyDescent="0.25"/>
    <row r="3" spans="1:12" hidden="1" x14ac:dyDescent="0.25"/>
    <row r="4" spans="1:12" ht="54" customHeight="1" x14ac:dyDescent="0.25">
      <c r="A4" s="17" t="s">
        <v>1</v>
      </c>
      <c r="B4" s="19" t="s">
        <v>2</v>
      </c>
      <c r="C4" s="21" t="s">
        <v>3</v>
      </c>
      <c r="D4" s="23" t="s">
        <v>4</v>
      </c>
      <c r="E4" s="25" t="s">
        <v>5</v>
      </c>
      <c r="F4" s="32" t="s">
        <v>6</v>
      </c>
      <c r="G4" s="25" t="s">
        <v>7</v>
      </c>
      <c r="H4" s="25"/>
      <c r="I4" s="25"/>
      <c r="J4" s="14"/>
      <c r="K4" s="14"/>
      <c r="L4" s="15"/>
    </row>
    <row r="5" spans="1:12" x14ac:dyDescent="0.25">
      <c r="A5" s="17"/>
      <c r="B5" s="19"/>
      <c r="C5" s="22"/>
      <c r="D5" s="23"/>
      <c r="E5" s="25"/>
      <c r="F5" s="32"/>
      <c r="G5" s="25" t="s">
        <v>8</v>
      </c>
      <c r="H5" s="25"/>
      <c r="I5" s="25"/>
      <c r="J5" s="14"/>
      <c r="K5" s="14"/>
      <c r="L5" s="15"/>
    </row>
    <row r="6" spans="1:12" s="6" customFormat="1" ht="93" customHeight="1" x14ac:dyDescent="0.25">
      <c r="A6" s="18"/>
      <c r="B6" s="20"/>
      <c r="C6" s="22"/>
      <c r="D6" s="24"/>
      <c r="E6" s="26"/>
      <c r="F6" s="33"/>
      <c r="G6" s="16" t="s">
        <v>48</v>
      </c>
      <c r="H6" s="16" t="s">
        <v>49</v>
      </c>
      <c r="I6" s="16" t="s">
        <v>50</v>
      </c>
      <c r="J6" s="12" t="s">
        <v>9</v>
      </c>
      <c r="K6" s="12" t="s">
        <v>10</v>
      </c>
      <c r="L6" s="11" t="s">
        <v>11</v>
      </c>
    </row>
    <row r="7" spans="1:12" s="6" customFormat="1" ht="23.25" customHeight="1" x14ac:dyDescent="0.25">
      <c r="A7" s="35">
        <v>1</v>
      </c>
      <c r="B7" s="36" t="s">
        <v>51</v>
      </c>
      <c r="C7" s="37" t="s">
        <v>23</v>
      </c>
      <c r="D7" s="38">
        <v>5</v>
      </c>
      <c r="E7" s="39">
        <f t="shared" ref="E7:E72" si="0">G7</f>
        <v>480</v>
      </c>
      <c r="F7" s="39">
        <f t="shared" ref="F7:F72" si="1">D7*E7</f>
        <v>2400</v>
      </c>
      <c r="G7" s="39">
        <v>480</v>
      </c>
      <c r="H7" s="40">
        <v>520</v>
      </c>
      <c r="I7" s="39">
        <v>530</v>
      </c>
      <c r="J7" s="39">
        <f t="shared" ref="J7:J72" si="2">AVEDEV(G7:I7)</f>
        <v>20</v>
      </c>
      <c r="K7" s="39">
        <f t="shared" ref="K7:K72" si="3">AVERAGE(G7:I7)</f>
        <v>510</v>
      </c>
      <c r="L7" s="41">
        <f t="shared" ref="L7:L72" si="4">J7/K7</f>
        <v>3.9215686274509803E-2</v>
      </c>
    </row>
    <row r="8" spans="1:12" s="6" customFormat="1" ht="23.25" customHeight="1" x14ac:dyDescent="0.25">
      <c r="A8" s="35">
        <v>2</v>
      </c>
      <c r="B8" s="36" t="s">
        <v>52</v>
      </c>
      <c r="C8" s="37" t="s">
        <v>23</v>
      </c>
      <c r="D8" s="38">
        <v>1</v>
      </c>
      <c r="E8" s="39">
        <f t="shared" ref="E8:E71" si="5">G8</f>
        <v>110.4</v>
      </c>
      <c r="F8" s="39">
        <f t="shared" ref="F8:F71" si="6">D8*E8</f>
        <v>110.4</v>
      </c>
      <c r="G8" s="39">
        <v>110.4</v>
      </c>
      <c r="H8" s="40">
        <v>110.44</v>
      </c>
      <c r="I8" s="39">
        <v>110.9</v>
      </c>
      <c r="J8" s="39">
        <f t="shared" ref="J8:J71" si="7">AVEDEV(G8:I8)</f>
        <v>0.21333333333333351</v>
      </c>
      <c r="K8" s="39">
        <f t="shared" ref="K8:K71" si="8">AVERAGE(G8:I8)</f>
        <v>110.58</v>
      </c>
      <c r="L8" s="41">
        <f t="shared" ref="L8:L71" si="9">J8/K8</f>
        <v>1.9292216796286264E-3</v>
      </c>
    </row>
    <row r="9" spans="1:12" s="6" customFormat="1" ht="23.25" customHeight="1" x14ac:dyDescent="0.25">
      <c r="A9" s="35">
        <v>3</v>
      </c>
      <c r="B9" s="36" t="s">
        <v>53</v>
      </c>
      <c r="C9" s="37" t="s">
        <v>23</v>
      </c>
      <c r="D9" s="38">
        <v>5</v>
      </c>
      <c r="E9" s="39">
        <f t="shared" si="5"/>
        <v>346.3</v>
      </c>
      <c r="F9" s="39">
        <f t="shared" si="6"/>
        <v>1731.5</v>
      </c>
      <c r="G9" s="39">
        <v>346.3</v>
      </c>
      <c r="H9" s="40">
        <v>346.32</v>
      </c>
      <c r="I9" s="39">
        <v>346.4</v>
      </c>
      <c r="J9" s="39">
        <f t="shared" si="7"/>
        <v>3.999999999998257E-2</v>
      </c>
      <c r="K9" s="39">
        <f t="shared" si="8"/>
        <v>346.34</v>
      </c>
      <c r="L9" s="41">
        <f t="shared" si="9"/>
        <v>1.1549344574690354E-4</v>
      </c>
    </row>
    <row r="10" spans="1:12" s="6" customFormat="1" ht="23.25" customHeight="1" x14ac:dyDescent="0.25">
      <c r="A10" s="35">
        <v>4</v>
      </c>
      <c r="B10" s="36" t="s">
        <v>54</v>
      </c>
      <c r="C10" s="37" t="s">
        <v>23</v>
      </c>
      <c r="D10" s="38">
        <v>2</v>
      </c>
      <c r="E10" s="39">
        <f t="shared" si="5"/>
        <v>45</v>
      </c>
      <c r="F10" s="39">
        <f t="shared" si="6"/>
        <v>90</v>
      </c>
      <c r="G10" s="39">
        <v>45</v>
      </c>
      <c r="H10" s="40">
        <v>60</v>
      </c>
      <c r="I10" s="39">
        <v>65</v>
      </c>
      <c r="J10" s="39">
        <f t="shared" si="7"/>
        <v>7.7777777777777786</v>
      </c>
      <c r="K10" s="39">
        <f t="shared" si="8"/>
        <v>56.666666666666664</v>
      </c>
      <c r="L10" s="41">
        <f t="shared" si="9"/>
        <v>0.13725490196078433</v>
      </c>
    </row>
    <row r="11" spans="1:12" s="6" customFormat="1" ht="23.25" customHeight="1" x14ac:dyDescent="0.25">
      <c r="A11" s="35">
        <v>5</v>
      </c>
      <c r="B11" s="36" t="s">
        <v>55</v>
      </c>
      <c r="C11" s="37" t="s">
        <v>23</v>
      </c>
      <c r="D11" s="37">
        <v>5</v>
      </c>
      <c r="E11" s="39">
        <f t="shared" si="5"/>
        <v>465.6</v>
      </c>
      <c r="F11" s="39">
        <f t="shared" si="6"/>
        <v>2328</v>
      </c>
      <c r="G11" s="39">
        <v>465.6</v>
      </c>
      <c r="H11" s="40">
        <v>465.54</v>
      </c>
      <c r="I11" s="39">
        <v>466.1</v>
      </c>
      <c r="J11" s="39">
        <f t="shared" si="7"/>
        <v>0.2355555555555687</v>
      </c>
      <c r="K11" s="39">
        <f t="shared" si="8"/>
        <v>465.74666666666673</v>
      </c>
      <c r="L11" s="41">
        <f t="shared" si="9"/>
        <v>5.0575897245047814E-4</v>
      </c>
    </row>
    <row r="12" spans="1:12" s="6" customFormat="1" ht="23.25" customHeight="1" x14ac:dyDescent="0.25">
      <c r="A12" s="35">
        <v>6</v>
      </c>
      <c r="B12" s="36" t="s">
        <v>56</v>
      </c>
      <c r="C12" s="37" t="s">
        <v>23</v>
      </c>
      <c r="D12" s="38">
        <v>50</v>
      </c>
      <c r="E12" s="39">
        <f t="shared" si="5"/>
        <v>20</v>
      </c>
      <c r="F12" s="39">
        <f t="shared" si="6"/>
        <v>1000</v>
      </c>
      <c r="G12" s="39">
        <v>20</v>
      </c>
      <c r="H12" s="40">
        <v>30</v>
      </c>
      <c r="I12" s="39">
        <v>31</v>
      </c>
      <c r="J12" s="39">
        <f t="shared" si="7"/>
        <v>4.666666666666667</v>
      </c>
      <c r="K12" s="39">
        <f t="shared" si="8"/>
        <v>27</v>
      </c>
      <c r="L12" s="41">
        <f t="shared" si="9"/>
        <v>0.17283950617283952</v>
      </c>
    </row>
    <row r="13" spans="1:12" s="6" customFormat="1" ht="32.25" customHeight="1" x14ac:dyDescent="0.25">
      <c r="A13" s="35">
        <v>7</v>
      </c>
      <c r="B13" s="36" t="s">
        <v>57</v>
      </c>
      <c r="C13" s="37" t="s">
        <v>23</v>
      </c>
      <c r="D13" s="38">
        <v>2</v>
      </c>
      <c r="E13" s="39">
        <f t="shared" si="5"/>
        <v>90</v>
      </c>
      <c r="F13" s="39">
        <f t="shared" si="6"/>
        <v>180</v>
      </c>
      <c r="G13" s="39">
        <v>90</v>
      </c>
      <c r="H13" s="40">
        <v>100</v>
      </c>
      <c r="I13" s="39">
        <v>101</v>
      </c>
      <c r="J13" s="39">
        <f t="shared" si="7"/>
        <v>4.666666666666667</v>
      </c>
      <c r="K13" s="39">
        <f t="shared" si="8"/>
        <v>97</v>
      </c>
      <c r="L13" s="41">
        <f t="shared" si="9"/>
        <v>4.8109965635738834E-2</v>
      </c>
    </row>
    <row r="14" spans="1:12" s="6" customFormat="1" ht="23.25" customHeight="1" x14ac:dyDescent="0.25">
      <c r="A14" s="35">
        <v>8</v>
      </c>
      <c r="B14" s="36" t="s">
        <v>58</v>
      </c>
      <c r="C14" s="37" t="s">
        <v>23</v>
      </c>
      <c r="D14" s="37">
        <v>2</v>
      </c>
      <c r="E14" s="39">
        <f t="shared" si="5"/>
        <v>1100</v>
      </c>
      <c r="F14" s="39">
        <f t="shared" si="6"/>
        <v>2200</v>
      </c>
      <c r="G14" s="39">
        <v>1100</v>
      </c>
      <c r="H14" s="40">
        <v>1150</v>
      </c>
      <c r="I14" s="39">
        <v>1155</v>
      </c>
      <c r="J14" s="39">
        <f t="shared" si="7"/>
        <v>23.333333333333332</v>
      </c>
      <c r="K14" s="39">
        <f t="shared" si="8"/>
        <v>1135</v>
      </c>
      <c r="L14" s="41">
        <f t="shared" si="9"/>
        <v>2.0558002936857563E-2</v>
      </c>
    </row>
    <row r="15" spans="1:12" s="6" customFormat="1" ht="30" customHeight="1" x14ac:dyDescent="0.25">
      <c r="A15" s="35">
        <v>9</v>
      </c>
      <c r="B15" s="36" t="s">
        <v>59</v>
      </c>
      <c r="C15" s="37" t="s">
        <v>23</v>
      </c>
      <c r="D15" s="37">
        <v>4</v>
      </c>
      <c r="E15" s="39">
        <f t="shared" si="5"/>
        <v>512</v>
      </c>
      <c r="F15" s="39">
        <f t="shared" si="6"/>
        <v>2048</v>
      </c>
      <c r="G15" s="39">
        <v>512</v>
      </c>
      <c r="H15" s="40">
        <v>550</v>
      </c>
      <c r="I15" s="39">
        <v>554</v>
      </c>
      <c r="J15" s="39">
        <f t="shared" si="7"/>
        <v>17.777777777777789</v>
      </c>
      <c r="K15" s="39">
        <f t="shared" si="8"/>
        <v>538.66666666666663</v>
      </c>
      <c r="L15" s="41">
        <f t="shared" si="9"/>
        <v>3.3003300330033028E-2</v>
      </c>
    </row>
    <row r="16" spans="1:12" s="6" customFormat="1" ht="30" customHeight="1" x14ac:dyDescent="0.25">
      <c r="A16" s="35">
        <v>10</v>
      </c>
      <c r="B16" s="36" t="s">
        <v>60</v>
      </c>
      <c r="C16" s="37" t="s">
        <v>23</v>
      </c>
      <c r="D16" s="38">
        <v>2</v>
      </c>
      <c r="E16" s="39">
        <f t="shared" si="5"/>
        <v>52</v>
      </c>
      <c r="F16" s="39">
        <f t="shared" si="6"/>
        <v>104</v>
      </c>
      <c r="G16" s="39">
        <v>52</v>
      </c>
      <c r="H16" s="40">
        <v>65</v>
      </c>
      <c r="I16" s="39">
        <v>67</v>
      </c>
      <c r="J16" s="39">
        <f t="shared" si="7"/>
        <v>6.2222222222222214</v>
      </c>
      <c r="K16" s="39">
        <f t="shared" si="8"/>
        <v>61.333333333333336</v>
      </c>
      <c r="L16" s="41">
        <f t="shared" si="9"/>
        <v>0.10144927536231882</v>
      </c>
    </row>
    <row r="17" spans="1:12" s="6" customFormat="1" ht="30" customHeight="1" x14ac:dyDescent="0.25">
      <c r="A17" s="35">
        <v>11</v>
      </c>
      <c r="B17" s="36" t="s">
        <v>61</v>
      </c>
      <c r="C17" s="37" t="s">
        <v>23</v>
      </c>
      <c r="D17" s="38">
        <v>1</v>
      </c>
      <c r="E17" s="39">
        <f t="shared" si="5"/>
        <v>494.4</v>
      </c>
      <c r="F17" s="39">
        <f t="shared" si="6"/>
        <v>494.4</v>
      </c>
      <c r="G17" s="39">
        <v>494.4</v>
      </c>
      <c r="H17" s="40">
        <v>494.42</v>
      </c>
      <c r="I17" s="39">
        <v>495.2</v>
      </c>
      <c r="J17" s="39">
        <f t="shared" si="7"/>
        <v>0.35111111111111387</v>
      </c>
      <c r="K17" s="39">
        <f t="shared" si="8"/>
        <v>494.67333333333335</v>
      </c>
      <c r="L17" s="41">
        <f t="shared" si="9"/>
        <v>7.0978378548357951E-4</v>
      </c>
    </row>
    <row r="18" spans="1:12" s="6" customFormat="1" ht="30" customHeight="1" x14ac:dyDescent="0.25">
      <c r="A18" s="35">
        <v>12</v>
      </c>
      <c r="B18" s="36" t="s">
        <v>62</v>
      </c>
      <c r="C18" s="37" t="s">
        <v>23</v>
      </c>
      <c r="D18" s="37">
        <v>5</v>
      </c>
      <c r="E18" s="39">
        <f t="shared" si="5"/>
        <v>408</v>
      </c>
      <c r="F18" s="39">
        <f t="shared" si="6"/>
        <v>2040</v>
      </c>
      <c r="G18" s="39">
        <v>408</v>
      </c>
      <c r="H18" s="40">
        <v>458</v>
      </c>
      <c r="I18" s="39">
        <v>459</v>
      </c>
      <c r="J18" s="39">
        <f t="shared" si="7"/>
        <v>22.444444444444439</v>
      </c>
      <c r="K18" s="39">
        <f t="shared" si="8"/>
        <v>441.66666666666669</v>
      </c>
      <c r="L18" s="41">
        <f t="shared" si="9"/>
        <v>5.0817610062893065E-2</v>
      </c>
    </row>
    <row r="19" spans="1:12" s="6" customFormat="1" ht="30" customHeight="1" x14ac:dyDescent="0.25">
      <c r="A19" s="35">
        <v>13</v>
      </c>
      <c r="B19" s="36" t="s">
        <v>63</v>
      </c>
      <c r="C19" s="37" t="s">
        <v>23</v>
      </c>
      <c r="D19" s="37">
        <v>3</v>
      </c>
      <c r="E19" s="39">
        <f t="shared" si="5"/>
        <v>36</v>
      </c>
      <c r="F19" s="39">
        <f t="shared" si="6"/>
        <v>108</v>
      </c>
      <c r="G19" s="39">
        <v>36</v>
      </c>
      <c r="H19" s="40">
        <v>50</v>
      </c>
      <c r="I19" s="39">
        <v>51</v>
      </c>
      <c r="J19" s="39">
        <f t="shared" si="7"/>
        <v>6.4444444444444455</v>
      </c>
      <c r="K19" s="39">
        <f t="shared" si="8"/>
        <v>45.666666666666664</v>
      </c>
      <c r="L19" s="41">
        <f t="shared" si="9"/>
        <v>0.14111922141119224</v>
      </c>
    </row>
    <row r="20" spans="1:12" s="6" customFormat="1" ht="30" customHeight="1" x14ac:dyDescent="0.25">
      <c r="A20" s="35">
        <v>14</v>
      </c>
      <c r="B20" s="36" t="s">
        <v>64</v>
      </c>
      <c r="C20" s="37" t="s">
        <v>23</v>
      </c>
      <c r="D20" s="37">
        <v>15</v>
      </c>
      <c r="E20" s="39">
        <f t="shared" si="5"/>
        <v>230</v>
      </c>
      <c r="F20" s="39">
        <f t="shared" si="6"/>
        <v>3450</v>
      </c>
      <c r="G20" s="39">
        <v>230</v>
      </c>
      <c r="H20" s="40">
        <v>255</v>
      </c>
      <c r="I20" s="39">
        <v>257</v>
      </c>
      <c r="J20" s="39">
        <f t="shared" si="7"/>
        <v>11.555555555555552</v>
      </c>
      <c r="K20" s="39">
        <f t="shared" si="8"/>
        <v>247.33333333333334</v>
      </c>
      <c r="L20" s="41">
        <f t="shared" si="9"/>
        <v>4.6720575022461797E-2</v>
      </c>
    </row>
    <row r="21" spans="1:12" s="6" customFormat="1" ht="30" customHeight="1" x14ac:dyDescent="0.25">
      <c r="A21" s="35">
        <v>15</v>
      </c>
      <c r="B21" s="36" t="s">
        <v>65</v>
      </c>
      <c r="C21" s="37" t="s">
        <v>23</v>
      </c>
      <c r="D21" s="37">
        <v>4</v>
      </c>
      <c r="E21" s="39">
        <f t="shared" si="5"/>
        <v>800</v>
      </c>
      <c r="F21" s="39">
        <f t="shared" si="6"/>
        <v>3200</v>
      </c>
      <c r="G21" s="39">
        <v>800</v>
      </c>
      <c r="H21" s="40">
        <v>850</v>
      </c>
      <c r="I21" s="39">
        <v>855</v>
      </c>
      <c r="J21" s="39">
        <f t="shared" si="7"/>
        <v>23.333333333333332</v>
      </c>
      <c r="K21" s="39">
        <f t="shared" si="8"/>
        <v>835</v>
      </c>
      <c r="L21" s="41">
        <f t="shared" si="9"/>
        <v>2.7944111776447105E-2</v>
      </c>
    </row>
    <row r="22" spans="1:12" s="6" customFormat="1" ht="30" customHeight="1" x14ac:dyDescent="0.25">
      <c r="A22" s="35">
        <v>16</v>
      </c>
      <c r="B22" s="36" t="s">
        <v>66</v>
      </c>
      <c r="C22" s="37" t="s">
        <v>23</v>
      </c>
      <c r="D22" s="37">
        <v>5</v>
      </c>
      <c r="E22" s="39">
        <f t="shared" si="5"/>
        <v>460</v>
      </c>
      <c r="F22" s="39">
        <f t="shared" si="6"/>
        <v>2300</v>
      </c>
      <c r="G22" s="39">
        <v>460</v>
      </c>
      <c r="H22" s="40">
        <v>500</v>
      </c>
      <c r="I22" s="39">
        <v>501</v>
      </c>
      <c r="J22" s="39">
        <f t="shared" si="7"/>
        <v>18</v>
      </c>
      <c r="K22" s="39">
        <f t="shared" si="8"/>
        <v>487</v>
      </c>
      <c r="L22" s="41">
        <f t="shared" si="9"/>
        <v>3.6960985626283367E-2</v>
      </c>
    </row>
    <row r="23" spans="1:12" s="6" customFormat="1" ht="30" customHeight="1" x14ac:dyDescent="0.25">
      <c r="A23" s="35">
        <v>17</v>
      </c>
      <c r="B23" s="36" t="s">
        <v>67</v>
      </c>
      <c r="C23" s="37" t="s">
        <v>23</v>
      </c>
      <c r="D23" s="37">
        <v>1</v>
      </c>
      <c r="E23" s="39">
        <f t="shared" si="5"/>
        <v>134.1</v>
      </c>
      <c r="F23" s="39">
        <f t="shared" si="6"/>
        <v>134.1</v>
      </c>
      <c r="G23" s="39">
        <v>134.1</v>
      </c>
      <c r="H23" s="40">
        <v>134.13999999999999</v>
      </c>
      <c r="I23" s="39">
        <v>134.6</v>
      </c>
      <c r="J23" s="39">
        <f t="shared" si="7"/>
        <v>0.21333333333333826</v>
      </c>
      <c r="K23" s="39">
        <f t="shared" si="8"/>
        <v>134.28</v>
      </c>
      <c r="L23" s="41">
        <f t="shared" si="9"/>
        <v>1.5887200873796416E-3</v>
      </c>
    </row>
    <row r="24" spans="1:12" s="6" customFormat="1" ht="30" customHeight="1" x14ac:dyDescent="0.25">
      <c r="A24" s="35">
        <v>18</v>
      </c>
      <c r="B24" s="36" t="s">
        <v>68</v>
      </c>
      <c r="C24" s="37" t="s">
        <v>23</v>
      </c>
      <c r="D24" s="37">
        <v>1</v>
      </c>
      <c r="E24" s="39">
        <f t="shared" si="5"/>
        <v>158.4</v>
      </c>
      <c r="F24" s="39">
        <f t="shared" si="6"/>
        <v>158.4</v>
      </c>
      <c r="G24" s="39">
        <v>158.4</v>
      </c>
      <c r="H24" s="40">
        <v>158.44</v>
      </c>
      <c r="I24" s="39">
        <v>159.44</v>
      </c>
      <c r="J24" s="39">
        <f t="shared" si="7"/>
        <v>0.45333333333333786</v>
      </c>
      <c r="K24" s="39">
        <f t="shared" si="8"/>
        <v>158.76000000000002</v>
      </c>
      <c r="L24" s="41">
        <f t="shared" si="9"/>
        <v>2.8554631729235187E-3</v>
      </c>
    </row>
    <row r="25" spans="1:12" s="6" customFormat="1" ht="30" customHeight="1" x14ac:dyDescent="0.25">
      <c r="A25" s="35">
        <v>19</v>
      </c>
      <c r="B25" s="36" t="s">
        <v>69</v>
      </c>
      <c r="C25" s="37" t="s">
        <v>23</v>
      </c>
      <c r="D25" s="37">
        <v>1</v>
      </c>
      <c r="E25" s="39">
        <f t="shared" si="5"/>
        <v>120</v>
      </c>
      <c r="F25" s="39">
        <f t="shared" si="6"/>
        <v>120</v>
      </c>
      <c r="G25" s="39">
        <v>120</v>
      </c>
      <c r="H25" s="40">
        <v>150</v>
      </c>
      <c r="I25" s="39">
        <v>160</v>
      </c>
      <c r="J25" s="39">
        <f t="shared" si="7"/>
        <v>15.555555555555552</v>
      </c>
      <c r="K25" s="39">
        <f t="shared" si="8"/>
        <v>143.33333333333334</v>
      </c>
      <c r="L25" s="41">
        <f t="shared" si="9"/>
        <v>0.10852713178294571</v>
      </c>
    </row>
    <row r="26" spans="1:12" s="6" customFormat="1" ht="30" customHeight="1" x14ac:dyDescent="0.25">
      <c r="A26" s="35">
        <v>20</v>
      </c>
      <c r="B26" s="36" t="s">
        <v>70</v>
      </c>
      <c r="C26" s="37" t="s">
        <v>23</v>
      </c>
      <c r="D26" s="37">
        <v>4</v>
      </c>
      <c r="E26" s="39">
        <f t="shared" si="5"/>
        <v>133.6</v>
      </c>
      <c r="F26" s="39">
        <f t="shared" si="6"/>
        <v>534.4</v>
      </c>
      <c r="G26" s="39">
        <v>133.6</v>
      </c>
      <c r="H26" s="40">
        <v>133.65</v>
      </c>
      <c r="I26" s="39">
        <v>135</v>
      </c>
      <c r="J26" s="39">
        <f t="shared" si="7"/>
        <v>0.61111111111111427</v>
      </c>
      <c r="K26" s="39">
        <f t="shared" si="8"/>
        <v>134.08333333333334</v>
      </c>
      <c r="L26" s="41">
        <f t="shared" si="9"/>
        <v>4.5576962916925859E-3</v>
      </c>
    </row>
    <row r="27" spans="1:12" s="6" customFormat="1" ht="30" customHeight="1" x14ac:dyDescent="0.25">
      <c r="A27" s="35">
        <v>21</v>
      </c>
      <c r="B27" s="36" t="s">
        <v>71</v>
      </c>
      <c r="C27" s="37" t="s">
        <v>23</v>
      </c>
      <c r="D27" s="37">
        <v>10</v>
      </c>
      <c r="E27" s="39">
        <f t="shared" si="5"/>
        <v>36.700000000000003</v>
      </c>
      <c r="F27" s="39">
        <f t="shared" si="6"/>
        <v>367</v>
      </c>
      <c r="G27" s="39">
        <v>36.700000000000003</v>
      </c>
      <c r="H27" s="40">
        <v>36.78</v>
      </c>
      <c r="I27" s="39">
        <v>37.6</v>
      </c>
      <c r="J27" s="39">
        <f t="shared" si="7"/>
        <v>0.38222222222222274</v>
      </c>
      <c r="K27" s="39">
        <f t="shared" si="8"/>
        <v>37.026666666666671</v>
      </c>
      <c r="L27" s="41">
        <f t="shared" si="9"/>
        <v>1.0322890409314622E-2</v>
      </c>
    </row>
    <row r="28" spans="1:12" s="6" customFormat="1" ht="30" customHeight="1" x14ac:dyDescent="0.25">
      <c r="A28" s="35">
        <v>22</v>
      </c>
      <c r="B28" s="36" t="s">
        <v>72</v>
      </c>
      <c r="C28" s="37" t="s">
        <v>23</v>
      </c>
      <c r="D28" s="37">
        <v>1</v>
      </c>
      <c r="E28" s="39">
        <f t="shared" si="5"/>
        <v>124.1</v>
      </c>
      <c r="F28" s="39">
        <f t="shared" si="6"/>
        <v>124.1</v>
      </c>
      <c r="G28" s="39">
        <v>124.1</v>
      </c>
      <c r="H28" s="40">
        <v>124.1</v>
      </c>
      <c r="I28" s="39">
        <v>124.5</v>
      </c>
      <c r="J28" s="39">
        <f t="shared" si="7"/>
        <v>0.17777777777778189</v>
      </c>
      <c r="K28" s="39">
        <f t="shared" si="8"/>
        <v>124.23333333333333</v>
      </c>
      <c r="L28" s="41">
        <f t="shared" si="9"/>
        <v>1.4309990161882095E-3</v>
      </c>
    </row>
    <row r="29" spans="1:12" s="6" customFormat="1" ht="30" customHeight="1" x14ac:dyDescent="0.25">
      <c r="A29" s="35">
        <v>23</v>
      </c>
      <c r="B29" s="36" t="s">
        <v>73</v>
      </c>
      <c r="C29" s="37" t="s">
        <v>23</v>
      </c>
      <c r="D29" s="37">
        <v>4</v>
      </c>
      <c r="E29" s="39">
        <f t="shared" si="5"/>
        <v>82.2</v>
      </c>
      <c r="F29" s="39">
        <f t="shared" si="6"/>
        <v>328.8</v>
      </c>
      <c r="G29" s="39">
        <v>82.2</v>
      </c>
      <c r="H29" s="40">
        <v>82.28</v>
      </c>
      <c r="I29" s="39">
        <v>82.95</v>
      </c>
      <c r="J29" s="39">
        <f t="shared" si="7"/>
        <v>0.31555555555555753</v>
      </c>
      <c r="K29" s="39">
        <f t="shared" si="8"/>
        <v>82.476666666666674</v>
      </c>
      <c r="L29" s="41">
        <f t="shared" si="9"/>
        <v>3.8259979253391766E-3</v>
      </c>
    </row>
    <row r="30" spans="1:12" s="6" customFormat="1" ht="30" customHeight="1" x14ac:dyDescent="0.25">
      <c r="A30" s="35">
        <v>24</v>
      </c>
      <c r="B30" s="36" t="s">
        <v>74</v>
      </c>
      <c r="C30" s="37" t="s">
        <v>23</v>
      </c>
      <c r="D30" s="37">
        <v>5</v>
      </c>
      <c r="E30" s="39">
        <f t="shared" si="5"/>
        <v>75</v>
      </c>
      <c r="F30" s="39">
        <f t="shared" si="6"/>
        <v>375</v>
      </c>
      <c r="G30" s="39">
        <v>75</v>
      </c>
      <c r="H30" s="40">
        <v>85</v>
      </c>
      <c r="I30" s="39">
        <v>90</v>
      </c>
      <c r="J30" s="39">
        <f t="shared" si="7"/>
        <v>5.5555555555555571</v>
      </c>
      <c r="K30" s="39">
        <f t="shared" si="8"/>
        <v>83.333333333333329</v>
      </c>
      <c r="L30" s="41">
        <f t="shared" si="9"/>
        <v>6.6666666666666693E-2</v>
      </c>
    </row>
    <row r="31" spans="1:12" s="6" customFormat="1" ht="30" customHeight="1" x14ac:dyDescent="0.25">
      <c r="A31" s="35">
        <v>25</v>
      </c>
      <c r="B31" s="36" t="s">
        <v>75</v>
      </c>
      <c r="C31" s="37" t="s">
        <v>23</v>
      </c>
      <c r="D31" s="37">
        <v>1</v>
      </c>
      <c r="E31" s="39">
        <f t="shared" si="5"/>
        <v>1275</v>
      </c>
      <c r="F31" s="39">
        <f t="shared" si="6"/>
        <v>1275</v>
      </c>
      <c r="G31" s="39">
        <v>1275</v>
      </c>
      <c r="H31" s="40">
        <v>1375</v>
      </c>
      <c r="I31" s="39">
        <v>1385</v>
      </c>
      <c r="J31" s="39">
        <f t="shared" si="7"/>
        <v>46.666666666666664</v>
      </c>
      <c r="K31" s="39">
        <f t="shared" si="8"/>
        <v>1345</v>
      </c>
      <c r="L31" s="41">
        <f t="shared" si="9"/>
        <v>3.4696406443618336E-2</v>
      </c>
    </row>
    <row r="32" spans="1:12" s="6" customFormat="1" ht="30" customHeight="1" x14ac:dyDescent="0.25">
      <c r="A32" s="35">
        <v>26</v>
      </c>
      <c r="B32" s="36" t="s">
        <v>76</v>
      </c>
      <c r="C32" s="37" t="s">
        <v>23</v>
      </c>
      <c r="D32" s="37">
        <v>1</v>
      </c>
      <c r="E32" s="39">
        <f t="shared" si="5"/>
        <v>133.80000000000001</v>
      </c>
      <c r="F32" s="39">
        <f t="shared" si="6"/>
        <v>133.80000000000001</v>
      </c>
      <c r="G32" s="39">
        <v>133.80000000000001</v>
      </c>
      <c r="H32" s="40">
        <v>133.81</v>
      </c>
      <c r="I32" s="39">
        <v>134</v>
      </c>
      <c r="J32" s="39">
        <f t="shared" si="7"/>
        <v>8.666666666666363E-2</v>
      </c>
      <c r="K32" s="39">
        <f t="shared" si="8"/>
        <v>133.87</v>
      </c>
      <c r="L32" s="41">
        <f t="shared" si="9"/>
        <v>6.4739423819125744E-4</v>
      </c>
    </row>
    <row r="33" spans="1:12" s="6" customFormat="1" ht="30" customHeight="1" x14ac:dyDescent="0.25">
      <c r="A33" s="35">
        <v>27</v>
      </c>
      <c r="B33" s="36" t="s">
        <v>77</v>
      </c>
      <c r="C33" s="37" t="s">
        <v>23</v>
      </c>
      <c r="D33" s="37">
        <v>1</v>
      </c>
      <c r="E33" s="39">
        <f t="shared" si="5"/>
        <v>1390</v>
      </c>
      <c r="F33" s="39">
        <f t="shared" si="6"/>
        <v>1390</v>
      </c>
      <c r="G33" s="39">
        <v>1390</v>
      </c>
      <c r="H33" s="40">
        <v>1450</v>
      </c>
      <c r="I33" s="39">
        <v>1455</v>
      </c>
      <c r="J33" s="39">
        <f t="shared" si="7"/>
        <v>27.777777777777754</v>
      </c>
      <c r="K33" s="39">
        <f t="shared" si="8"/>
        <v>1431.6666666666667</v>
      </c>
      <c r="L33" s="41">
        <f t="shared" si="9"/>
        <v>1.9402405898331376E-2</v>
      </c>
    </row>
    <row r="34" spans="1:12" s="6" customFormat="1" ht="30" customHeight="1" x14ac:dyDescent="0.25">
      <c r="A34" s="35">
        <v>28</v>
      </c>
      <c r="B34" s="36" t="s">
        <v>78</v>
      </c>
      <c r="C34" s="37" t="s">
        <v>23</v>
      </c>
      <c r="D34" s="37">
        <v>1</v>
      </c>
      <c r="E34" s="39">
        <f t="shared" si="5"/>
        <v>493</v>
      </c>
      <c r="F34" s="39">
        <f t="shared" si="6"/>
        <v>493</v>
      </c>
      <c r="G34" s="39">
        <v>493</v>
      </c>
      <c r="H34" s="40">
        <v>500</v>
      </c>
      <c r="I34" s="39">
        <v>510</v>
      </c>
      <c r="J34" s="39">
        <f t="shared" si="7"/>
        <v>6</v>
      </c>
      <c r="K34" s="39">
        <f t="shared" si="8"/>
        <v>501</v>
      </c>
      <c r="L34" s="41">
        <f t="shared" si="9"/>
        <v>1.1976047904191617E-2</v>
      </c>
    </row>
    <row r="35" spans="1:12" s="6" customFormat="1" ht="30" customHeight="1" x14ac:dyDescent="0.25">
      <c r="A35" s="35">
        <v>29</v>
      </c>
      <c r="B35" s="36" t="s">
        <v>79</v>
      </c>
      <c r="C35" s="37" t="s">
        <v>23</v>
      </c>
      <c r="D35" s="37">
        <v>1</v>
      </c>
      <c r="E35" s="39">
        <f t="shared" si="5"/>
        <v>250</v>
      </c>
      <c r="F35" s="39">
        <f t="shared" si="6"/>
        <v>250</v>
      </c>
      <c r="G35" s="39">
        <v>250</v>
      </c>
      <c r="H35" s="40">
        <v>300</v>
      </c>
      <c r="I35" s="39">
        <v>345</v>
      </c>
      <c r="J35" s="39">
        <f t="shared" si="7"/>
        <v>32.222222222222229</v>
      </c>
      <c r="K35" s="39">
        <f t="shared" si="8"/>
        <v>298.33333333333331</v>
      </c>
      <c r="L35" s="41">
        <f t="shared" si="9"/>
        <v>0.10800744878957172</v>
      </c>
    </row>
    <row r="36" spans="1:12" s="6" customFormat="1" ht="30" customHeight="1" x14ac:dyDescent="0.25">
      <c r="A36" s="35">
        <v>30</v>
      </c>
      <c r="B36" s="36" t="s">
        <v>80</v>
      </c>
      <c r="C36" s="37" t="s">
        <v>23</v>
      </c>
      <c r="D36" s="37">
        <v>1</v>
      </c>
      <c r="E36" s="39">
        <f t="shared" si="5"/>
        <v>199</v>
      </c>
      <c r="F36" s="39">
        <f t="shared" si="6"/>
        <v>199</v>
      </c>
      <c r="G36" s="39">
        <v>199</v>
      </c>
      <c r="H36" s="40">
        <v>230</v>
      </c>
      <c r="I36" s="39">
        <v>240</v>
      </c>
      <c r="J36" s="39">
        <f t="shared" si="7"/>
        <v>16</v>
      </c>
      <c r="K36" s="39">
        <f t="shared" si="8"/>
        <v>223</v>
      </c>
      <c r="L36" s="41">
        <f t="shared" si="9"/>
        <v>7.1748878923766815E-2</v>
      </c>
    </row>
    <row r="37" spans="1:12" s="6" customFormat="1" ht="30" customHeight="1" x14ac:dyDescent="0.25">
      <c r="A37" s="35">
        <v>31</v>
      </c>
      <c r="B37" s="36" t="s">
        <v>81</v>
      </c>
      <c r="C37" s="37" t="s">
        <v>23</v>
      </c>
      <c r="D37" s="37">
        <v>1</v>
      </c>
      <c r="E37" s="39">
        <f t="shared" si="5"/>
        <v>90</v>
      </c>
      <c r="F37" s="39">
        <f t="shared" si="6"/>
        <v>90</v>
      </c>
      <c r="G37" s="39">
        <v>90</v>
      </c>
      <c r="H37" s="40">
        <v>120</v>
      </c>
      <c r="I37" s="39">
        <v>124.1</v>
      </c>
      <c r="J37" s="39">
        <f t="shared" si="7"/>
        <v>14.24444444444444</v>
      </c>
      <c r="K37" s="39">
        <f t="shared" si="8"/>
        <v>111.36666666666667</v>
      </c>
      <c r="L37" s="41">
        <f t="shared" si="9"/>
        <v>0.12790581662176989</v>
      </c>
    </row>
    <row r="38" spans="1:12" s="6" customFormat="1" ht="21" customHeight="1" x14ac:dyDescent="0.25">
      <c r="A38" s="35">
        <v>32</v>
      </c>
      <c r="B38" s="36" t="s">
        <v>82</v>
      </c>
      <c r="C38" s="37" t="s">
        <v>23</v>
      </c>
      <c r="D38" s="37">
        <v>4</v>
      </c>
      <c r="E38" s="39">
        <f t="shared" si="5"/>
        <v>135.19999999999999</v>
      </c>
      <c r="F38" s="39">
        <f t="shared" si="6"/>
        <v>540.79999999999995</v>
      </c>
      <c r="G38" s="39">
        <v>135.19999999999999</v>
      </c>
      <c r="H38" s="40">
        <v>135.27000000000001</v>
      </c>
      <c r="I38" s="39">
        <v>140.35</v>
      </c>
      <c r="J38" s="39">
        <f t="shared" si="7"/>
        <v>2.2733333333333405</v>
      </c>
      <c r="K38" s="39">
        <f t="shared" si="8"/>
        <v>136.94000000000003</v>
      </c>
      <c r="L38" s="41">
        <f t="shared" si="9"/>
        <v>1.6600944452558348E-2</v>
      </c>
    </row>
    <row r="39" spans="1:12" s="6" customFormat="1" ht="21" customHeight="1" x14ac:dyDescent="0.25">
      <c r="A39" s="35">
        <v>33</v>
      </c>
      <c r="B39" s="42" t="s">
        <v>83</v>
      </c>
      <c r="C39" s="43" t="s">
        <v>23</v>
      </c>
      <c r="D39" s="43">
        <v>6</v>
      </c>
      <c r="E39" s="39">
        <f t="shared" si="5"/>
        <v>89.8</v>
      </c>
      <c r="F39" s="39">
        <f t="shared" si="6"/>
        <v>538.79999999999995</v>
      </c>
      <c r="G39" s="39">
        <v>89.8</v>
      </c>
      <c r="H39" s="40">
        <v>89.86</v>
      </c>
      <c r="I39" s="39">
        <v>90.55</v>
      </c>
      <c r="J39" s="39">
        <f t="shared" si="7"/>
        <v>0.3199999999999979</v>
      </c>
      <c r="K39" s="39">
        <f t="shared" si="8"/>
        <v>90.07</v>
      </c>
      <c r="L39" s="41">
        <f t="shared" si="9"/>
        <v>3.5527922726767839E-3</v>
      </c>
    </row>
    <row r="40" spans="1:12" s="6" customFormat="1" ht="21" customHeight="1" x14ac:dyDescent="0.25">
      <c r="A40" s="35">
        <v>34</v>
      </c>
      <c r="B40" s="36" t="s">
        <v>84</v>
      </c>
      <c r="C40" s="37" t="s">
        <v>23</v>
      </c>
      <c r="D40" s="37">
        <v>10</v>
      </c>
      <c r="E40" s="39">
        <f t="shared" si="5"/>
        <v>35</v>
      </c>
      <c r="F40" s="39">
        <f t="shared" si="6"/>
        <v>350</v>
      </c>
      <c r="G40" s="39">
        <v>35</v>
      </c>
      <c r="H40" s="40">
        <v>55</v>
      </c>
      <c r="I40" s="39">
        <v>57</v>
      </c>
      <c r="J40" s="39">
        <f t="shared" si="7"/>
        <v>9.3333333333333339</v>
      </c>
      <c r="K40" s="39">
        <f t="shared" si="8"/>
        <v>49</v>
      </c>
      <c r="L40" s="41">
        <f t="shared" si="9"/>
        <v>0.19047619047619049</v>
      </c>
    </row>
    <row r="41" spans="1:12" s="6" customFormat="1" ht="21" customHeight="1" x14ac:dyDescent="0.25">
      <c r="A41" s="35">
        <v>35</v>
      </c>
      <c r="B41" s="36" t="s">
        <v>115</v>
      </c>
      <c r="C41" s="37" t="s">
        <v>23</v>
      </c>
      <c r="D41" s="37">
        <v>1</v>
      </c>
      <c r="E41" s="39">
        <f t="shared" si="5"/>
        <v>237.8</v>
      </c>
      <c r="F41" s="39">
        <f t="shared" si="6"/>
        <v>237.8</v>
      </c>
      <c r="G41" s="39">
        <v>237.8</v>
      </c>
      <c r="H41" s="40">
        <v>237.84</v>
      </c>
      <c r="I41" s="39">
        <v>238.15</v>
      </c>
      <c r="J41" s="39">
        <f t="shared" si="7"/>
        <v>0.14666666666665643</v>
      </c>
      <c r="K41" s="39">
        <f t="shared" si="8"/>
        <v>237.92999999999998</v>
      </c>
      <c r="L41" s="41">
        <f t="shared" si="9"/>
        <v>6.1642780089377731E-4</v>
      </c>
    </row>
    <row r="42" spans="1:12" s="6" customFormat="1" ht="21" customHeight="1" x14ac:dyDescent="0.25">
      <c r="A42" s="35">
        <v>36</v>
      </c>
      <c r="B42" s="36" t="s">
        <v>85</v>
      </c>
      <c r="C42" s="37" t="s">
        <v>23</v>
      </c>
      <c r="D42" s="37">
        <v>2</v>
      </c>
      <c r="E42" s="39">
        <f t="shared" si="5"/>
        <v>750</v>
      </c>
      <c r="F42" s="39">
        <f t="shared" si="6"/>
        <v>1500</v>
      </c>
      <c r="G42" s="39">
        <v>750</v>
      </c>
      <c r="H42" s="40">
        <v>800</v>
      </c>
      <c r="I42" s="39">
        <v>820</v>
      </c>
      <c r="J42" s="39">
        <f t="shared" si="7"/>
        <v>26.666666666666668</v>
      </c>
      <c r="K42" s="39">
        <f t="shared" si="8"/>
        <v>790</v>
      </c>
      <c r="L42" s="41">
        <f t="shared" si="9"/>
        <v>3.375527426160338E-2</v>
      </c>
    </row>
    <row r="43" spans="1:12" s="6" customFormat="1" ht="21" customHeight="1" x14ac:dyDescent="0.25">
      <c r="A43" s="35">
        <v>37</v>
      </c>
      <c r="B43" s="36" t="s">
        <v>86</v>
      </c>
      <c r="C43" s="37" t="s">
        <v>23</v>
      </c>
      <c r="D43" s="37">
        <v>5</v>
      </c>
      <c r="E43" s="39">
        <f t="shared" si="5"/>
        <v>55</v>
      </c>
      <c r="F43" s="39">
        <f t="shared" si="6"/>
        <v>275</v>
      </c>
      <c r="G43" s="39">
        <v>55</v>
      </c>
      <c r="H43" s="40">
        <v>85</v>
      </c>
      <c r="I43" s="39">
        <v>86.1</v>
      </c>
      <c r="J43" s="39">
        <f t="shared" si="7"/>
        <v>13.577777777777778</v>
      </c>
      <c r="K43" s="39">
        <f t="shared" si="8"/>
        <v>75.36666666666666</v>
      </c>
      <c r="L43" s="41">
        <f t="shared" si="9"/>
        <v>0.18015627303553</v>
      </c>
    </row>
    <row r="44" spans="1:12" s="6" customFormat="1" ht="21" customHeight="1" x14ac:dyDescent="0.25">
      <c r="A44" s="35">
        <v>38</v>
      </c>
      <c r="B44" s="36" t="s">
        <v>87</v>
      </c>
      <c r="C44" s="37" t="s">
        <v>23</v>
      </c>
      <c r="D44" s="37">
        <v>20</v>
      </c>
      <c r="E44" s="39">
        <f t="shared" si="5"/>
        <v>75</v>
      </c>
      <c r="F44" s="39">
        <f t="shared" si="6"/>
        <v>1500</v>
      </c>
      <c r="G44" s="39">
        <v>75</v>
      </c>
      <c r="H44" s="40">
        <v>95</v>
      </c>
      <c r="I44" s="39">
        <v>96</v>
      </c>
      <c r="J44" s="39">
        <f t="shared" si="7"/>
        <v>9.1111111111111089</v>
      </c>
      <c r="K44" s="39">
        <f t="shared" si="8"/>
        <v>88.666666666666671</v>
      </c>
      <c r="L44" s="41">
        <f t="shared" si="9"/>
        <v>0.10275689223057641</v>
      </c>
    </row>
    <row r="45" spans="1:12" s="6" customFormat="1" ht="21" customHeight="1" x14ac:dyDescent="0.25">
      <c r="A45" s="35">
        <v>39</v>
      </c>
      <c r="B45" s="36" t="s">
        <v>88</v>
      </c>
      <c r="C45" s="37" t="s">
        <v>23</v>
      </c>
      <c r="D45" s="37">
        <v>5</v>
      </c>
      <c r="E45" s="39">
        <f t="shared" si="5"/>
        <v>55</v>
      </c>
      <c r="F45" s="39">
        <f t="shared" si="6"/>
        <v>275</v>
      </c>
      <c r="G45" s="39">
        <v>55</v>
      </c>
      <c r="H45" s="40">
        <v>85</v>
      </c>
      <c r="I45" s="39">
        <v>87</v>
      </c>
      <c r="J45" s="39">
        <f t="shared" si="7"/>
        <v>13.777777777777777</v>
      </c>
      <c r="K45" s="39">
        <f t="shared" si="8"/>
        <v>75.666666666666671</v>
      </c>
      <c r="L45" s="41">
        <f t="shared" si="9"/>
        <v>0.18208516886930981</v>
      </c>
    </row>
    <row r="46" spans="1:12" s="6" customFormat="1" ht="21" customHeight="1" x14ac:dyDescent="0.25">
      <c r="A46" s="35">
        <v>40</v>
      </c>
      <c r="B46" s="36" t="s">
        <v>89</v>
      </c>
      <c r="C46" s="37" t="s">
        <v>23</v>
      </c>
      <c r="D46" s="37">
        <v>3</v>
      </c>
      <c r="E46" s="39">
        <f t="shared" si="5"/>
        <v>118</v>
      </c>
      <c r="F46" s="39">
        <f t="shared" si="6"/>
        <v>354</v>
      </c>
      <c r="G46" s="39">
        <v>118</v>
      </c>
      <c r="H46" s="40">
        <v>130</v>
      </c>
      <c r="I46" s="39">
        <v>132</v>
      </c>
      <c r="J46" s="39">
        <f t="shared" si="7"/>
        <v>5.7777777777777759</v>
      </c>
      <c r="K46" s="39">
        <f t="shared" si="8"/>
        <v>126.66666666666667</v>
      </c>
      <c r="L46" s="41">
        <f t="shared" si="9"/>
        <v>4.561403508771928E-2</v>
      </c>
    </row>
    <row r="47" spans="1:12" s="6" customFormat="1" ht="21" customHeight="1" x14ac:dyDescent="0.25">
      <c r="A47" s="35">
        <v>41</v>
      </c>
      <c r="B47" s="36" t="s">
        <v>90</v>
      </c>
      <c r="C47" s="37" t="s">
        <v>23</v>
      </c>
      <c r="D47" s="37">
        <v>1</v>
      </c>
      <c r="E47" s="39">
        <f t="shared" si="5"/>
        <v>35</v>
      </c>
      <c r="F47" s="39">
        <f t="shared" si="6"/>
        <v>35</v>
      </c>
      <c r="G47" s="39">
        <v>35</v>
      </c>
      <c r="H47" s="40">
        <v>55</v>
      </c>
      <c r="I47" s="39">
        <v>60</v>
      </c>
      <c r="J47" s="39">
        <f t="shared" si="7"/>
        <v>10</v>
      </c>
      <c r="K47" s="39">
        <f t="shared" si="8"/>
        <v>50</v>
      </c>
      <c r="L47" s="41">
        <f t="shared" si="9"/>
        <v>0.2</v>
      </c>
    </row>
    <row r="48" spans="1:12" s="6" customFormat="1" ht="21" customHeight="1" x14ac:dyDescent="0.25">
      <c r="A48" s="35">
        <v>42</v>
      </c>
      <c r="B48" s="36" t="s">
        <v>91</v>
      </c>
      <c r="C48" s="37" t="s">
        <v>23</v>
      </c>
      <c r="D48" s="37">
        <v>3</v>
      </c>
      <c r="E48" s="39">
        <f t="shared" si="5"/>
        <v>60.1</v>
      </c>
      <c r="F48" s="39">
        <f t="shared" si="6"/>
        <v>180.3</v>
      </c>
      <c r="G48" s="39">
        <v>60.1</v>
      </c>
      <c r="H48" s="40">
        <v>60.11</v>
      </c>
      <c r="I48" s="39">
        <v>63.12</v>
      </c>
      <c r="J48" s="39">
        <f t="shared" si="7"/>
        <v>1.340000000000001</v>
      </c>
      <c r="K48" s="39">
        <f t="shared" si="8"/>
        <v>61.110000000000007</v>
      </c>
      <c r="L48" s="41">
        <f t="shared" si="9"/>
        <v>2.1927671412207507E-2</v>
      </c>
    </row>
    <row r="49" spans="1:12" s="6" customFormat="1" ht="21" customHeight="1" x14ac:dyDescent="0.25">
      <c r="A49" s="35">
        <v>43</v>
      </c>
      <c r="B49" s="36" t="s">
        <v>92</v>
      </c>
      <c r="C49" s="37" t="s">
        <v>23</v>
      </c>
      <c r="D49" s="37">
        <v>1</v>
      </c>
      <c r="E49" s="39">
        <f t="shared" si="5"/>
        <v>95.9</v>
      </c>
      <c r="F49" s="39">
        <f t="shared" si="6"/>
        <v>95.9</v>
      </c>
      <c r="G49" s="39">
        <v>95.9</v>
      </c>
      <c r="H49" s="40">
        <v>95.93</v>
      </c>
      <c r="I49" s="39">
        <v>97.34</v>
      </c>
      <c r="J49" s="39">
        <f t="shared" si="7"/>
        <v>0.63333333333333053</v>
      </c>
      <c r="K49" s="39">
        <f t="shared" si="8"/>
        <v>96.39</v>
      </c>
      <c r="L49" s="41">
        <f t="shared" si="9"/>
        <v>6.5705294463464107E-3</v>
      </c>
    </row>
    <row r="50" spans="1:12" s="6" customFormat="1" ht="21" customHeight="1" x14ac:dyDescent="0.25">
      <c r="A50" s="35">
        <v>44</v>
      </c>
      <c r="B50" s="36" t="s">
        <v>93</v>
      </c>
      <c r="C50" s="37" t="s">
        <v>23</v>
      </c>
      <c r="D50" s="37">
        <v>1</v>
      </c>
      <c r="E50" s="39">
        <f t="shared" si="5"/>
        <v>600</v>
      </c>
      <c r="F50" s="39">
        <f t="shared" si="6"/>
        <v>600</v>
      </c>
      <c r="G50" s="39">
        <v>600</v>
      </c>
      <c r="H50" s="40">
        <v>700</v>
      </c>
      <c r="I50" s="39">
        <v>750</v>
      </c>
      <c r="J50" s="39">
        <f t="shared" si="7"/>
        <v>55.555555555555543</v>
      </c>
      <c r="K50" s="39">
        <f t="shared" si="8"/>
        <v>683.33333333333337</v>
      </c>
      <c r="L50" s="41">
        <f t="shared" si="9"/>
        <v>8.1300813008130052E-2</v>
      </c>
    </row>
    <row r="51" spans="1:12" s="6" customFormat="1" ht="21" customHeight="1" x14ac:dyDescent="0.25">
      <c r="A51" s="35">
        <v>45</v>
      </c>
      <c r="B51" s="36" t="s">
        <v>94</v>
      </c>
      <c r="C51" s="37" t="s">
        <v>23</v>
      </c>
      <c r="D51" s="37">
        <v>1</v>
      </c>
      <c r="E51" s="39">
        <f t="shared" si="5"/>
        <v>290</v>
      </c>
      <c r="F51" s="39">
        <f t="shared" si="6"/>
        <v>290</v>
      </c>
      <c r="G51" s="39">
        <v>290</v>
      </c>
      <c r="H51" s="40">
        <v>350</v>
      </c>
      <c r="I51" s="39">
        <v>365</v>
      </c>
      <c r="J51" s="39">
        <f t="shared" si="7"/>
        <v>30</v>
      </c>
      <c r="K51" s="39">
        <f t="shared" si="8"/>
        <v>335</v>
      </c>
      <c r="L51" s="41">
        <f t="shared" si="9"/>
        <v>8.9552238805970144E-2</v>
      </c>
    </row>
    <row r="52" spans="1:12" s="6" customFormat="1" ht="21" customHeight="1" x14ac:dyDescent="0.25">
      <c r="A52" s="35">
        <v>46</v>
      </c>
      <c r="B52" s="36" t="s">
        <v>95</v>
      </c>
      <c r="C52" s="37" t="s">
        <v>23</v>
      </c>
      <c r="D52" s="37">
        <v>2</v>
      </c>
      <c r="E52" s="39">
        <f t="shared" si="5"/>
        <v>48</v>
      </c>
      <c r="F52" s="39">
        <f t="shared" si="6"/>
        <v>96</v>
      </c>
      <c r="G52" s="39">
        <v>48</v>
      </c>
      <c r="H52" s="40">
        <v>70</v>
      </c>
      <c r="I52" s="39">
        <v>75</v>
      </c>
      <c r="J52" s="39">
        <f t="shared" si="7"/>
        <v>10.888888888888891</v>
      </c>
      <c r="K52" s="39">
        <f t="shared" si="8"/>
        <v>64.333333333333329</v>
      </c>
      <c r="L52" s="41">
        <f t="shared" si="9"/>
        <v>0.16925734024179626</v>
      </c>
    </row>
    <row r="53" spans="1:12" s="6" customFormat="1" ht="21" customHeight="1" x14ac:dyDescent="0.25">
      <c r="A53" s="35">
        <v>47</v>
      </c>
      <c r="B53" s="36" t="s">
        <v>96</v>
      </c>
      <c r="C53" s="37" t="s">
        <v>23</v>
      </c>
      <c r="D53" s="37">
        <v>5</v>
      </c>
      <c r="E53" s="39">
        <f t="shared" si="5"/>
        <v>195</v>
      </c>
      <c r="F53" s="39">
        <f t="shared" si="6"/>
        <v>975</v>
      </c>
      <c r="G53" s="39">
        <v>195</v>
      </c>
      <c r="H53" s="40">
        <v>255</v>
      </c>
      <c r="I53" s="39">
        <v>260</v>
      </c>
      <c r="J53" s="39">
        <f t="shared" si="7"/>
        <v>27.777777777777782</v>
      </c>
      <c r="K53" s="39">
        <f t="shared" si="8"/>
        <v>236.66666666666666</v>
      </c>
      <c r="L53" s="41">
        <f t="shared" si="9"/>
        <v>0.11737089201877937</v>
      </c>
    </row>
    <row r="54" spans="1:12" s="6" customFormat="1" ht="21" customHeight="1" x14ac:dyDescent="0.25">
      <c r="A54" s="35">
        <v>48</v>
      </c>
      <c r="B54" s="36" t="s">
        <v>97</v>
      </c>
      <c r="C54" s="37" t="s">
        <v>23</v>
      </c>
      <c r="D54" s="37">
        <v>20</v>
      </c>
      <c r="E54" s="39">
        <f t="shared" si="5"/>
        <v>10.8</v>
      </c>
      <c r="F54" s="39">
        <f t="shared" si="6"/>
        <v>216</v>
      </c>
      <c r="G54" s="39">
        <v>10.8</v>
      </c>
      <c r="H54" s="40">
        <v>10.81</v>
      </c>
      <c r="I54" s="39">
        <v>11.63</v>
      </c>
      <c r="J54" s="39">
        <f t="shared" si="7"/>
        <v>0.36666666666666653</v>
      </c>
      <c r="K54" s="39">
        <f t="shared" si="8"/>
        <v>11.08</v>
      </c>
      <c r="L54" s="41">
        <f t="shared" si="9"/>
        <v>3.3092659446450047E-2</v>
      </c>
    </row>
    <row r="55" spans="1:12" s="6" customFormat="1" ht="21" customHeight="1" x14ac:dyDescent="0.25">
      <c r="A55" s="35">
        <v>49</v>
      </c>
      <c r="B55" s="36" t="s">
        <v>98</v>
      </c>
      <c r="C55" s="37" t="s">
        <v>23</v>
      </c>
      <c r="D55" s="37">
        <v>1</v>
      </c>
      <c r="E55" s="39">
        <f t="shared" si="5"/>
        <v>680</v>
      </c>
      <c r="F55" s="39">
        <f t="shared" si="6"/>
        <v>680</v>
      </c>
      <c r="G55" s="39">
        <v>680</v>
      </c>
      <c r="H55" s="40">
        <v>750</v>
      </c>
      <c r="I55" s="39">
        <v>800</v>
      </c>
      <c r="J55" s="39">
        <f t="shared" si="7"/>
        <v>42.222222222222207</v>
      </c>
      <c r="K55" s="39">
        <f t="shared" si="8"/>
        <v>743.33333333333337</v>
      </c>
      <c r="L55" s="41">
        <f t="shared" si="9"/>
        <v>5.6801195814648708E-2</v>
      </c>
    </row>
    <row r="56" spans="1:12" s="6" customFormat="1" ht="21" customHeight="1" x14ac:dyDescent="0.25">
      <c r="A56" s="35">
        <v>50</v>
      </c>
      <c r="B56" s="36" t="s">
        <v>99</v>
      </c>
      <c r="C56" s="37" t="s">
        <v>23</v>
      </c>
      <c r="D56" s="37">
        <v>2</v>
      </c>
      <c r="E56" s="39">
        <f t="shared" si="5"/>
        <v>151.5</v>
      </c>
      <c r="F56" s="39">
        <f t="shared" si="6"/>
        <v>303</v>
      </c>
      <c r="G56" s="39">
        <v>151.5</v>
      </c>
      <c r="H56" s="40">
        <v>151.51</v>
      </c>
      <c r="I56" s="39">
        <v>152.91</v>
      </c>
      <c r="J56" s="39">
        <f t="shared" si="7"/>
        <v>0.62444444444444491</v>
      </c>
      <c r="K56" s="39">
        <f t="shared" si="8"/>
        <v>151.97333333333333</v>
      </c>
      <c r="L56" s="41">
        <f t="shared" si="9"/>
        <v>4.1089079955547786E-3</v>
      </c>
    </row>
    <row r="57" spans="1:12" s="6" customFormat="1" ht="21" customHeight="1" x14ac:dyDescent="0.25">
      <c r="A57" s="35">
        <v>51</v>
      </c>
      <c r="B57" s="36" t="s">
        <v>116</v>
      </c>
      <c r="C57" s="37" t="s">
        <v>23</v>
      </c>
      <c r="D57" s="37">
        <v>1</v>
      </c>
      <c r="E57" s="39">
        <f t="shared" si="5"/>
        <v>189.3</v>
      </c>
      <c r="F57" s="39">
        <f t="shared" si="6"/>
        <v>189.3</v>
      </c>
      <c r="G57" s="39">
        <v>189.3</v>
      </c>
      <c r="H57" s="40">
        <v>189.38</v>
      </c>
      <c r="I57" s="39">
        <v>190</v>
      </c>
      <c r="J57" s="39">
        <f t="shared" si="7"/>
        <v>0.29333333333334127</v>
      </c>
      <c r="K57" s="39">
        <f t="shared" si="8"/>
        <v>189.56000000000003</v>
      </c>
      <c r="L57" s="41">
        <f t="shared" si="9"/>
        <v>1.5474432018007028E-3</v>
      </c>
    </row>
    <row r="58" spans="1:12" s="6" customFormat="1" ht="21" customHeight="1" x14ac:dyDescent="0.25">
      <c r="A58" s="35">
        <v>52</v>
      </c>
      <c r="B58" s="36" t="s">
        <v>100</v>
      </c>
      <c r="C58" s="37" t="s">
        <v>23</v>
      </c>
      <c r="D58" s="37">
        <v>2</v>
      </c>
      <c r="E58" s="39">
        <f t="shared" si="5"/>
        <v>260</v>
      </c>
      <c r="F58" s="39">
        <f t="shared" si="6"/>
        <v>520</v>
      </c>
      <c r="G58" s="39">
        <v>260</v>
      </c>
      <c r="H58" s="40">
        <v>350</v>
      </c>
      <c r="I58" s="39">
        <v>351.8</v>
      </c>
      <c r="J58" s="39">
        <f t="shared" si="7"/>
        <v>40.400000000000013</v>
      </c>
      <c r="K58" s="39">
        <f t="shared" si="8"/>
        <v>320.59999999999997</v>
      </c>
      <c r="L58" s="41">
        <f t="shared" si="9"/>
        <v>0.12601372426699942</v>
      </c>
    </row>
    <row r="59" spans="1:12" s="6" customFormat="1" ht="21" customHeight="1" x14ac:dyDescent="0.25">
      <c r="A59" s="35">
        <v>53</v>
      </c>
      <c r="B59" s="36" t="s">
        <v>101</v>
      </c>
      <c r="C59" s="37" t="s">
        <v>23</v>
      </c>
      <c r="D59" s="37">
        <v>2</v>
      </c>
      <c r="E59" s="39">
        <f t="shared" si="5"/>
        <v>312</v>
      </c>
      <c r="F59" s="39">
        <f t="shared" si="6"/>
        <v>624</v>
      </c>
      <c r="G59" s="39">
        <v>312</v>
      </c>
      <c r="H59" s="40">
        <v>370</v>
      </c>
      <c r="I59" s="39">
        <v>380</v>
      </c>
      <c r="J59" s="39">
        <f t="shared" si="7"/>
        <v>28</v>
      </c>
      <c r="K59" s="39">
        <f t="shared" si="8"/>
        <v>354</v>
      </c>
      <c r="L59" s="41">
        <f t="shared" si="9"/>
        <v>7.909604519774012E-2</v>
      </c>
    </row>
    <row r="60" spans="1:12" s="6" customFormat="1" ht="21" customHeight="1" x14ac:dyDescent="0.25">
      <c r="A60" s="35">
        <v>54</v>
      </c>
      <c r="B60" s="36" t="s">
        <v>102</v>
      </c>
      <c r="C60" s="37" t="s">
        <v>23</v>
      </c>
      <c r="D60" s="37">
        <v>5</v>
      </c>
      <c r="E60" s="39">
        <f t="shared" si="5"/>
        <v>370</v>
      </c>
      <c r="F60" s="39">
        <f t="shared" si="6"/>
        <v>1850</v>
      </c>
      <c r="G60" s="39">
        <v>370</v>
      </c>
      <c r="H60" s="40">
        <v>470</v>
      </c>
      <c r="I60" s="39">
        <v>486</v>
      </c>
      <c r="J60" s="39">
        <f t="shared" si="7"/>
        <v>48</v>
      </c>
      <c r="K60" s="39">
        <f t="shared" si="8"/>
        <v>442</v>
      </c>
      <c r="L60" s="41">
        <f t="shared" si="9"/>
        <v>0.10859728506787331</v>
      </c>
    </row>
    <row r="61" spans="1:12" s="6" customFormat="1" ht="15" customHeight="1" x14ac:dyDescent="0.25">
      <c r="A61" s="35">
        <v>55</v>
      </c>
      <c r="B61" s="36" t="s">
        <v>103</v>
      </c>
      <c r="C61" s="37" t="s">
        <v>23</v>
      </c>
      <c r="D61" s="37">
        <v>3</v>
      </c>
      <c r="E61" s="39">
        <f t="shared" si="5"/>
        <v>128.6</v>
      </c>
      <c r="F61" s="39">
        <f t="shared" si="6"/>
        <v>385.79999999999995</v>
      </c>
      <c r="G61" s="39">
        <v>128.6</v>
      </c>
      <c r="H61" s="40">
        <v>128.63999999999999</v>
      </c>
      <c r="I61" s="39">
        <v>130.37</v>
      </c>
      <c r="J61" s="39">
        <f t="shared" si="7"/>
        <v>0.77777777777779045</v>
      </c>
      <c r="K61" s="39">
        <f t="shared" si="8"/>
        <v>129.20333333333335</v>
      </c>
      <c r="L61" s="41">
        <f t="shared" si="9"/>
        <v>6.0197965308773534E-3</v>
      </c>
    </row>
    <row r="62" spans="1:12" s="6" customFormat="1" ht="21" customHeight="1" x14ac:dyDescent="0.25">
      <c r="A62" s="35">
        <v>56</v>
      </c>
      <c r="B62" s="36" t="s">
        <v>104</v>
      </c>
      <c r="C62" s="37" t="s">
        <v>23</v>
      </c>
      <c r="D62" s="37">
        <v>2</v>
      </c>
      <c r="E62" s="39">
        <f t="shared" si="5"/>
        <v>147.6</v>
      </c>
      <c r="F62" s="39">
        <f t="shared" si="6"/>
        <v>295.2</v>
      </c>
      <c r="G62" s="39">
        <v>147.6</v>
      </c>
      <c r="H62" s="40">
        <v>147.65</v>
      </c>
      <c r="I62" s="39">
        <v>150.55000000000001</v>
      </c>
      <c r="J62" s="39">
        <f t="shared" si="7"/>
        <v>1.3000000000000018</v>
      </c>
      <c r="K62" s="39">
        <f t="shared" si="8"/>
        <v>148.6</v>
      </c>
      <c r="L62" s="41">
        <f t="shared" si="9"/>
        <v>8.7483176312247776E-3</v>
      </c>
    </row>
    <row r="63" spans="1:12" s="6" customFormat="1" ht="30" customHeight="1" x14ac:dyDescent="0.25">
      <c r="A63" s="35">
        <v>57</v>
      </c>
      <c r="B63" s="36" t="s">
        <v>105</v>
      </c>
      <c r="C63" s="37" t="s">
        <v>23</v>
      </c>
      <c r="D63" s="37">
        <v>5</v>
      </c>
      <c r="E63" s="39">
        <f t="shared" si="5"/>
        <v>350</v>
      </c>
      <c r="F63" s="39">
        <f t="shared" si="6"/>
        <v>1750</v>
      </c>
      <c r="G63" s="39">
        <v>350</v>
      </c>
      <c r="H63" s="40">
        <v>400</v>
      </c>
      <c r="I63" s="39">
        <v>410</v>
      </c>
      <c r="J63" s="39">
        <f t="shared" si="7"/>
        <v>24.444444444444439</v>
      </c>
      <c r="K63" s="39">
        <f t="shared" si="8"/>
        <v>386.66666666666669</v>
      </c>
      <c r="L63" s="41">
        <f t="shared" si="9"/>
        <v>6.3218390804597679E-2</v>
      </c>
    </row>
    <row r="64" spans="1:12" s="6" customFormat="1" ht="30" customHeight="1" x14ac:dyDescent="0.25">
      <c r="A64" s="35">
        <v>58</v>
      </c>
      <c r="B64" s="36" t="s">
        <v>106</v>
      </c>
      <c r="C64" s="37" t="s">
        <v>23</v>
      </c>
      <c r="D64" s="37">
        <v>1</v>
      </c>
      <c r="E64" s="39">
        <f t="shared" si="5"/>
        <v>169</v>
      </c>
      <c r="F64" s="39">
        <f t="shared" si="6"/>
        <v>169</v>
      </c>
      <c r="G64" s="39">
        <v>169</v>
      </c>
      <c r="H64" s="40">
        <v>190</v>
      </c>
      <c r="I64" s="39">
        <v>200</v>
      </c>
      <c r="J64" s="39">
        <f t="shared" si="7"/>
        <v>11.555555555555552</v>
      </c>
      <c r="K64" s="39">
        <f t="shared" si="8"/>
        <v>186.33333333333334</v>
      </c>
      <c r="L64" s="41">
        <f t="shared" si="9"/>
        <v>6.2015503875968971E-2</v>
      </c>
    </row>
    <row r="65" spans="1:12" s="6" customFormat="1" ht="30" customHeight="1" x14ac:dyDescent="0.25">
      <c r="A65" s="35">
        <v>59</v>
      </c>
      <c r="B65" s="36" t="s">
        <v>107</v>
      </c>
      <c r="C65" s="37" t="s">
        <v>23</v>
      </c>
      <c r="D65" s="37">
        <v>7</v>
      </c>
      <c r="E65" s="39">
        <f t="shared" si="5"/>
        <v>150</v>
      </c>
      <c r="F65" s="39">
        <f t="shared" si="6"/>
        <v>1050</v>
      </c>
      <c r="G65" s="39">
        <v>150</v>
      </c>
      <c r="H65" s="40">
        <v>200</v>
      </c>
      <c r="I65" s="39">
        <v>215</v>
      </c>
      <c r="J65" s="39">
        <f t="shared" si="7"/>
        <v>25.555555555555554</v>
      </c>
      <c r="K65" s="39">
        <f t="shared" si="8"/>
        <v>188.33333333333334</v>
      </c>
      <c r="L65" s="41">
        <f t="shared" si="9"/>
        <v>0.13569321533923301</v>
      </c>
    </row>
    <row r="66" spans="1:12" s="6" customFormat="1" ht="30" customHeight="1" x14ac:dyDescent="0.25">
      <c r="A66" s="35">
        <v>60</v>
      </c>
      <c r="B66" s="36" t="s">
        <v>108</v>
      </c>
      <c r="C66" s="37" t="s">
        <v>23</v>
      </c>
      <c r="D66" s="37">
        <v>3</v>
      </c>
      <c r="E66" s="39">
        <f t="shared" si="5"/>
        <v>1040</v>
      </c>
      <c r="F66" s="39">
        <f t="shared" si="6"/>
        <v>3120</v>
      </c>
      <c r="G66" s="39">
        <v>1040</v>
      </c>
      <c r="H66" s="40">
        <v>1100</v>
      </c>
      <c r="I66" s="39">
        <v>1150</v>
      </c>
      <c r="J66" s="39">
        <f t="shared" si="7"/>
        <v>37.77777777777775</v>
      </c>
      <c r="K66" s="39">
        <f t="shared" si="8"/>
        <v>1096.6666666666667</v>
      </c>
      <c r="L66" s="41">
        <f t="shared" si="9"/>
        <v>3.4447821681864207E-2</v>
      </c>
    </row>
    <row r="67" spans="1:12" s="6" customFormat="1" ht="30" customHeight="1" x14ac:dyDescent="0.25">
      <c r="A67" s="35">
        <v>61</v>
      </c>
      <c r="B67" s="36" t="s">
        <v>109</v>
      </c>
      <c r="C67" s="37" t="s">
        <v>23</v>
      </c>
      <c r="D67" s="37">
        <v>5</v>
      </c>
      <c r="E67" s="39">
        <f t="shared" si="5"/>
        <v>765</v>
      </c>
      <c r="F67" s="39">
        <f t="shared" si="6"/>
        <v>3825</v>
      </c>
      <c r="G67" s="39">
        <v>765</v>
      </c>
      <c r="H67" s="40">
        <v>865</v>
      </c>
      <c r="I67" s="39">
        <v>866</v>
      </c>
      <c r="J67" s="39">
        <f t="shared" si="7"/>
        <v>44.666666666666664</v>
      </c>
      <c r="K67" s="39">
        <f t="shared" si="8"/>
        <v>832</v>
      </c>
      <c r="L67" s="41">
        <f t="shared" si="9"/>
        <v>5.3685897435897433E-2</v>
      </c>
    </row>
    <row r="68" spans="1:12" s="6" customFormat="1" ht="30" customHeight="1" x14ac:dyDescent="0.25">
      <c r="A68" s="35">
        <v>62</v>
      </c>
      <c r="B68" s="36" t="s">
        <v>110</v>
      </c>
      <c r="C68" s="37" t="s">
        <v>23</v>
      </c>
      <c r="D68" s="37">
        <v>1</v>
      </c>
      <c r="E68" s="39">
        <f t="shared" si="5"/>
        <v>1500</v>
      </c>
      <c r="F68" s="39">
        <f t="shared" si="6"/>
        <v>1500</v>
      </c>
      <c r="G68" s="39">
        <v>1500</v>
      </c>
      <c r="H68" s="40">
        <v>2000</v>
      </c>
      <c r="I68" s="39">
        <v>2010</v>
      </c>
      <c r="J68" s="39">
        <f t="shared" si="7"/>
        <v>224.44444444444443</v>
      </c>
      <c r="K68" s="39">
        <f t="shared" si="8"/>
        <v>1836.6666666666667</v>
      </c>
      <c r="L68" s="41">
        <f t="shared" si="9"/>
        <v>0.12220205686630367</v>
      </c>
    </row>
    <row r="69" spans="1:12" s="6" customFormat="1" ht="30" customHeight="1" x14ac:dyDescent="0.25">
      <c r="A69" s="35">
        <v>63</v>
      </c>
      <c r="B69" s="36" t="s">
        <v>111</v>
      </c>
      <c r="C69" s="37" t="s">
        <v>23</v>
      </c>
      <c r="D69" s="37">
        <v>5</v>
      </c>
      <c r="E69" s="39">
        <f t="shared" si="5"/>
        <v>987</v>
      </c>
      <c r="F69" s="39">
        <f t="shared" si="6"/>
        <v>4935</v>
      </c>
      <c r="G69" s="39">
        <v>987</v>
      </c>
      <c r="H69" s="40">
        <v>1050</v>
      </c>
      <c r="I69" s="39">
        <v>1070</v>
      </c>
      <c r="J69" s="39">
        <f t="shared" si="7"/>
        <v>32.444444444444422</v>
      </c>
      <c r="K69" s="39">
        <f t="shared" si="8"/>
        <v>1035.6666666666667</v>
      </c>
      <c r="L69" s="41">
        <f t="shared" si="9"/>
        <v>3.1327110825018753E-2</v>
      </c>
    </row>
    <row r="70" spans="1:12" s="6" customFormat="1" ht="30" customHeight="1" x14ac:dyDescent="0.25">
      <c r="A70" s="35">
        <v>64</v>
      </c>
      <c r="B70" s="36" t="s">
        <v>112</v>
      </c>
      <c r="C70" s="37" t="s">
        <v>23</v>
      </c>
      <c r="D70" s="37">
        <v>5</v>
      </c>
      <c r="E70" s="39">
        <f t="shared" si="5"/>
        <v>106</v>
      </c>
      <c r="F70" s="39">
        <f t="shared" si="6"/>
        <v>530</v>
      </c>
      <c r="G70" s="39">
        <v>106</v>
      </c>
      <c r="H70" s="40">
        <v>160</v>
      </c>
      <c r="I70" s="39">
        <v>163</v>
      </c>
      <c r="J70" s="39">
        <f t="shared" si="7"/>
        <v>24.666666666666668</v>
      </c>
      <c r="K70" s="39">
        <f t="shared" si="8"/>
        <v>143</v>
      </c>
      <c r="L70" s="41">
        <f t="shared" si="9"/>
        <v>0.17249417249417251</v>
      </c>
    </row>
    <row r="71" spans="1:12" s="6" customFormat="1" ht="30" customHeight="1" x14ac:dyDescent="0.25">
      <c r="A71" s="35">
        <v>65</v>
      </c>
      <c r="B71" s="36" t="s">
        <v>113</v>
      </c>
      <c r="C71" s="37" t="s">
        <v>23</v>
      </c>
      <c r="D71" s="37">
        <v>1</v>
      </c>
      <c r="E71" s="39">
        <f t="shared" si="5"/>
        <v>67</v>
      </c>
      <c r="F71" s="39">
        <f t="shared" si="6"/>
        <v>67</v>
      </c>
      <c r="G71" s="39">
        <v>67</v>
      </c>
      <c r="H71" s="40">
        <v>67.09</v>
      </c>
      <c r="I71" s="39">
        <v>69.3</v>
      </c>
      <c r="J71" s="39">
        <f t="shared" si="7"/>
        <v>1.0022222222222201</v>
      </c>
      <c r="K71" s="39">
        <f t="shared" si="8"/>
        <v>67.796666666666667</v>
      </c>
      <c r="L71" s="41">
        <f t="shared" si="9"/>
        <v>1.4782765458806531E-2</v>
      </c>
    </row>
    <row r="72" spans="1:12" s="6" customFormat="1" ht="30" customHeight="1" x14ac:dyDescent="0.25">
      <c r="A72" s="35">
        <v>66</v>
      </c>
      <c r="B72" s="36" t="s">
        <v>114</v>
      </c>
      <c r="C72" s="37" t="s">
        <v>23</v>
      </c>
      <c r="D72" s="38">
        <v>20</v>
      </c>
      <c r="E72" s="39">
        <f t="shared" ref="E72:E73" si="10">G72</f>
        <v>20.7</v>
      </c>
      <c r="F72" s="39">
        <f t="shared" ref="F72:F73" si="11">D72*E72</f>
        <v>414</v>
      </c>
      <c r="G72" s="39">
        <v>20.7</v>
      </c>
      <c r="H72" s="40">
        <v>20.7</v>
      </c>
      <c r="I72" s="39">
        <v>21.8</v>
      </c>
      <c r="J72" s="39">
        <f t="shared" ref="J72:J73" si="12">AVEDEV(G72:I72)</f>
        <v>0.48888888888888954</v>
      </c>
      <c r="K72" s="39">
        <f t="shared" ref="K72:K73" si="13">AVERAGE(G72:I72)</f>
        <v>21.066666666666666</v>
      </c>
      <c r="L72" s="41">
        <f t="shared" ref="L72:L73" si="14">J72/K72</f>
        <v>2.3206751054852353E-2</v>
      </c>
    </row>
    <row r="73" spans="1:12" ht="28.5" customHeight="1" thickBot="1" x14ac:dyDescent="0.3">
      <c r="A73" s="35">
        <v>67</v>
      </c>
      <c r="B73" s="36" t="s">
        <v>117</v>
      </c>
      <c r="C73" s="37" t="s">
        <v>23</v>
      </c>
      <c r="D73" s="38">
        <v>5</v>
      </c>
      <c r="E73" s="44">
        <f t="shared" si="10"/>
        <v>39</v>
      </c>
      <c r="F73" s="39">
        <f t="shared" si="11"/>
        <v>195</v>
      </c>
      <c r="G73" s="39">
        <v>39</v>
      </c>
      <c r="H73" s="40">
        <v>70</v>
      </c>
      <c r="I73" s="39">
        <v>75</v>
      </c>
      <c r="J73" s="39">
        <f t="shared" si="12"/>
        <v>14.888888888888888</v>
      </c>
      <c r="K73" s="39">
        <f t="shared" si="13"/>
        <v>61.333333333333336</v>
      </c>
      <c r="L73" s="41">
        <f t="shared" si="14"/>
        <v>0.24275362318840576</v>
      </c>
    </row>
    <row r="74" spans="1:12" ht="16.5" thickBot="1" x14ac:dyDescent="0.3">
      <c r="E74" s="45">
        <f>SUM(F7:F73)</f>
        <v>60218.8</v>
      </c>
    </row>
    <row r="76" spans="1:12" ht="45" customHeight="1" x14ac:dyDescent="0.25">
      <c r="B76" s="29" t="s">
        <v>12</v>
      </c>
      <c r="C76" s="29"/>
      <c r="D76" s="29"/>
      <c r="E76" s="29"/>
      <c r="F76" s="29"/>
      <c r="G76" s="30"/>
      <c r="H76" s="30"/>
      <c r="I76" s="30"/>
      <c r="J76" s="29"/>
      <c r="K76" s="29"/>
      <c r="L76" s="29"/>
    </row>
    <row r="79" spans="1:12" x14ac:dyDescent="0.25">
      <c r="B79" s="13" t="s">
        <v>13</v>
      </c>
      <c r="C79" s="8" t="s">
        <v>14</v>
      </c>
      <c r="D79" s="31" t="s">
        <v>15</v>
      </c>
      <c r="E79" s="31"/>
    </row>
  </sheetData>
  <mergeCells count="11">
    <mergeCell ref="B1:K1"/>
    <mergeCell ref="G4:I4"/>
    <mergeCell ref="G5:I5"/>
    <mergeCell ref="B76:L76"/>
    <mergeCell ref="D79:E79"/>
    <mergeCell ref="F4:F6"/>
    <mergeCell ref="A4:A6"/>
    <mergeCell ref="B4:B6"/>
    <mergeCell ref="C4:C6"/>
    <mergeCell ref="D4:D6"/>
    <mergeCell ref="E4:E6"/>
  </mergeCells>
  <pageMargins left="0.47244094488188981" right="0.19685039370078741" top="0.23622047244094491" bottom="0.74803149606299213" header="0.31496062992125984" footer="0.31496062992125984"/>
  <pageSetup paperSize="9" scale="41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5:I30"/>
  <sheetViews>
    <sheetView topLeftCell="A11" workbookViewId="0">
      <selection activeCell="F6" sqref="F6:G29"/>
    </sheetView>
  </sheetViews>
  <sheetFormatPr defaultColWidth="9.140625" defaultRowHeight="15" x14ac:dyDescent="0.25"/>
  <cols>
    <col min="5" max="5" width="53.140625" customWidth="1"/>
  </cols>
  <sheetData>
    <row r="5" spans="4:9" ht="29.25" x14ac:dyDescent="0.25"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</row>
    <row r="6" spans="4:9" ht="29.1" customHeight="1" x14ac:dyDescent="0.25">
      <c r="D6" s="2">
        <v>1</v>
      </c>
      <c r="E6" s="3" t="s">
        <v>22</v>
      </c>
      <c r="F6" s="4">
        <v>50</v>
      </c>
      <c r="G6" s="4" t="s">
        <v>23</v>
      </c>
      <c r="H6" s="5">
        <v>25</v>
      </c>
      <c r="I6" s="5">
        <f>F6*H6</f>
        <v>1250</v>
      </c>
    </row>
    <row r="7" spans="4:9" ht="29.1" customHeight="1" x14ac:dyDescent="0.25">
      <c r="D7" s="2">
        <v>2</v>
      </c>
      <c r="E7" s="3" t="s">
        <v>24</v>
      </c>
      <c r="F7" s="4">
        <v>250</v>
      </c>
      <c r="G7" s="4" t="s">
        <v>23</v>
      </c>
      <c r="H7" s="5">
        <v>30</v>
      </c>
      <c r="I7" s="5">
        <f t="shared" ref="I7:I29" si="0">F7*H7</f>
        <v>7500</v>
      </c>
    </row>
    <row r="8" spans="4:9" ht="29.1" customHeight="1" x14ac:dyDescent="0.25">
      <c r="D8" s="2">
        <v>3</v>
      </c>
      <c r="E8" s="3" t="s">
        <v>25</v>
      </c>
      <c r="F8" s="4">
        <v>20</v>
      </c>
      <c r="G8" s="4" t="s">
        <v>23</v>
      </c>
      <c r="H8" s="5">
        <v>20</v>
      </c>
      <c r="I8" s="5">
        <f t="shared" si="0"/>
        <v>400</v>
      </c>
    </row>
    <row r="9" spans="4:9" ht="29.1" customHeight="1" x14ac:dyDescent="0.25">
      <c r="D9" s="2">
        <v>4</v>
      </c>
      <c r="E9" s="3" t="s">
        <v>26</v>
      </c>
      <c r="F9" s="4">
        <v>20</v>
      </c>
      <c r="G9" s="4" t="s">
        <v>23</v>
      </c>
      <c r="H9" s="5">
        <v>25</v>
      </c>
      <c r="I9" s="5">
        <f t="shared" si="0"/>
        <v>500</v>
      </c>
    </row>
    <row r="10" spans="4:9" ht="29.1" customHeight="1" x14ac:dyDescent="0.25">
      <c r="D10" s="2">
        <v>5</v>
      </c>
      <c r="E10" s="3" t="s">
        <v>27</v>
      </c>
      <c r="F10" s="4">
        <v>15</v>
      </c>
      <c r="G10" s="4" t="s">
        <v>23</v>
      </c>
      <c r="H10" s="5">
        <v>75</v>
      </c>
      <c r="I10" s="5">
        <f t="shared" si="0"/>
        <v>1125</v>
      </c>
    </row>
    <row r="11" spans="4:9" ht="29.1" customHeight="1" x14ac:dyDescent="0.25">
      <c r="D11" s="2">
        <v>6</v>
      </c>
      <c r="E11" s="3" t="s">
        <v>28</v>
      </c>
      <c r="F11" s="4">
        <v>15</v>
      </c>
      <c r="G11" s="4" t="s">
        <v>23</v>
      </c>
      <c r="H11" s="5">
        <v>60</v>
      </c>
      <c r="I11" s="5">
        <f t="shared" si="0"/>
        <v>900</v>
      </c>
    </row>
    <row r="12" spans="4:9" ht="29.1" customHeight="1" x14ac:dyDescent="0.25">
      <c r="D12" s="2">
        <v>7</v>
      </c>
      <c r="E12" s="3" t="s">
        <v>29</v>
      </c>
      <c r="F12" s="4">
        <v>600</v>
      </c>
      <c r="G12" s="4" t="s">
        <v>23</v>
      </c>
      <c r="H12" s="5">
        <v>7</v>
      </c>
      <c r="I12" s="5">
        <f t="shared" si="0"/>
        <v>4200</v>
      </c>
    </row>
    <row r="13" spans="4:9" ht="29.1" customHeight="1" x14ac:dyDescent="0.25">
      <c r="D13" s="2">
        <v>8</v>
      </c>
      <c r="E13" s="3" t="s">
        <v>30</v>
      </c>
      <c r="F13" s="4">
        <v>5</v>
      </c>
      <c r="G13" s="4" t="s">
        <v>23</v>
      </c>
      <c r="H13" s="5">
        <v>75</v>
      </c>
      <c r="I13" s="5">
        <f t="shared" si="0"/>
        <v>375</v>
      </c>
    </row>
    <row r="14" spans="4:9" ht="29.1" customHeight="1" x14ac:dyDescent="0.25">
      <c r="D14" s="2">
        <v>9</v>
      </c>
      <c r="E14" s="3" t="s">
        <v>31</v>
      </c>
      <c r="F14" s="4">
        <v>20</v>
      </c>
      <c r="G14" s="4" t="s">
        <v>23</v>
      </c>
      <c r="H14" s="5">
        <v>75</v>
      </c>
      <c r="I14" s="5">
        <f t="shared" si="0"/>
        <v>1500</v>
      </c>
    </row>
    <row r="15" spans="4:9" ht="29.1" customHeight="1" x14ac:dyDescent="0.25">
      <c r="D15" s="2">
        <v>10</v>
      </c>
      <c r="E15" s="3" t="s">
        <v>32</v>
      </c>
      <c r="F15" s="4">
        <v>50</v>
      </c>
      <c r="G15" s="4" t="s">
        <v>23</v>
      </c>
      <c r="H15" s="5">
        <v>50</v>
      </c>
      <c r="I15" s="5">
        <f t="shared" si="0"/>
        <v>2500</v>
      </c>
    </row>
    <row r="16" spans="4:9" ht="29.1" customHeight="1" x14ac:dyDescent="0.25">
      <c r="D16" s="2">
        <v>11</v>
      </c>
      <c r="E16" s="3" t="s">
        <v>33</v>
      </c>
      <c r="F16" s="4">
        <v>5</v>
      </c>
      <c r="G16" s="4" t="s">
        <v>23</v>
      </c>
      <c r="H16" s="5">
        <v>710</v>
      </c>
      <c r="I16" s="5">
        <f t="shared" si="0"/>
        <v>3550</v>
      </c>
    </row>
    <row r="17" spans="4:9" ht="29.1" customHeight="1" x14ac:dyDescent="0.25">
      <c r="D17" s="2">
        <v>12</v>
      </c>
      <c r="E17" s="3" t="s">
        <v>34</v>
      </c>
      <c r="F17" s="4">
        <v>450</v>
      </c>
      <c r="G17" s="4" t="s">
        <v>23</v>
      </c>
      <c r="H17" s="5">
        <v>6</v>
      </c>
      <c r="I17" s="5">
        <f t="shared" si="0"/>
        <v>2700</v>
      </c>
    </row>
    <row r="18" spans="4:9" ht="29.1" customHeight="1" x14ac:dyDescent="0.25">
      <c r="D18" s="2">
        <v>13</v>
      </c>
      <c r="E18" s="3" t="s">
        <v>35</v>
      </c>
      <c r="F18" s="4">
        <v>4</v>
      </c>
      <c r="G18" s="4" t="s">
        <v>23</v>
      </c>
      <c r="H18" s="5">
        <v>110</v>
      </c>
      <c r="I18" s="5">
        <f t="shared" si="0"/>
        <v>440</v>
      </c>
    </row>
    <row r="19" spans="4:9" ht="29.1" customHeight="1" x14ac:dyDescent="0.25">
      <c r="D19" s="2">
        <v>14</v>
      </c>
      <c r="E19" s="3" t="s">
        <v>36</v>
      </c>
      <c r="F19" s="4">
        <v>5</v>
      </c>
      <c r="G19" s="4" t="s">
        <v>23</v>
      </c>
      <c r="H19" s="5">
        <v>55</v>
      </c>
      <c r="I19" s="5">
        <f t="shared" si="0"/>
        <v>275</v>
      </c>
    </row>
    <row r="20" spans="4:9" ht="29.1" customHeight="1" x14ac:dyDescent="0.25">
      <c r="D20" s="2">
        <v>15</v>
      </c>
      <c r="E20" s="3" t="s">
        <v>37</v>
      </c>
      <c r="F20" s="4">
        <v>2</v>
      </c>
      <c r="G20" s="4" t="s">
        <v>23</v>
      </c>
      <c r="H20" s="5">
        <v>1550</v>
      </c>
      <c r="I20" s="5">
        <f t="shared" si="0"/>
        <v>3100</v>
      </c>
    </row>
    <row r="21" spans="4:9" ht="29.1" customHeight="1" x14ac:dyDescent="0.25">
      <c r="D21" s="2">
        <v>16</v>
      </c>
      <c r="E21" s="3" t="s">
        <v>38</v>
      </c>
      <c r="F21" s="4">
        <v>2</v>
      </c>
      <c r="G21" s="4" t="s">
        <v>23</v>
      </c>
      <c r="H21" s="5">
        <v>280</v>
      </c>
      <c r="I21" s="5">
        <f t="shared" si="0"/>
        <v>560</v>
      </c>
    </row>
    <row r="22" spans="4:9" ht="29.1" customHeight="1" x14ac:dyDescent="0.25">
      <c r="D22" s="2">
        <v>17</v>
      </c>
      <c r="E22" s="3" t="s">
        <v>39</v>
      </c>
      <c r="F22" s="4">
        <v>2</v>
      </c>
      <c r="G22" s="4" t="s">
        <v>40</v>
      </c>
      <c r="H22" s="4">
        <v>1500</v>
      </c>
      <c r="I22" s="5">
        <f t="shared" si="0"/>
        <v>3000</v>
      </c>
    </row>
    <row r="23" spans="4:9" ht="29.1" customHeight="1" x14ac:dyDescent="0.25">
      <c r="D23" s="2">
        <v>18</v>
      </c>
      <c r="E23" s="3" t="s">
        <v>41</v>
      </c>
      <c r="F23" s="4">
        <v>20</v>
      </c>
      <c r="G23" s="4" t="s">
        <v>23</v>
      </c>
      <c r="H23" s="4">
        <v>15</v>
      </c>
      <c r="I23" s="5">
        <f t="shared" si="0"/>
        <v>300</v>
      </c>
    </row>
    <row r="24" spans="4:9" ht="29.1" customHeight="1" x14ac:dyDescent="0.25">
      <c r="D24" s="2">
        <v>19</v>
      </c>
      <c r="E24" s="3" t="s">
        <v>42</v>
      </c>
      <c r="F24" s="4">
        <v>10</v>
      </c>
      <c r="G24" s="4" t="s">
        <v>23</v>
      </c>
      <c r="H24" s="4">
        <v>10</v>
      </c>
      <c r="I24" s="5">
        <f t="shared" si="0"/>
        <v>100</v>
      </c>
    </row>
    <row r="25" spans="4:9" ht="29.1" customHeight="1" x14ac:dyDescent="0.25">
      <c r="D25" s="2">
        <v>20</v>
      </c>
      <c r="E25" s="3" t="s">
        <v>43</v>
      </c>
      <c r="F25" s="4">
        <v>10</v>
      </c>
      <c r="G25" s="4" t="s">
        <v>23</v>
      </c>
      <c r="H25" s="4">
        <v>12</v>
      </c>
      <c r="I25" s="5">
        <f t="shared" si="0"/>
        <v>120</v>
      </c>
    </row>
    <row r="26" spans="4:9" ht="29.1" customHeight="1" x14ac:dyDescent="0.25">
      <c r="D26" s="2">
        <v>21</v>
      </c>
      <c r="E26" s="3" t="s">
        <v>44</v>
      </c>
      <c r="F26" s="4">
        <v>20</v>
      </c>
      <c r="G26" s="4" t="s">
        <v>23</v>
      </c>
      <c r="H26" s="4">
        <v>15</v>
      </c>
      <c r="I26" s="5">
        <f t="shared" si="0"/>
        <v>300</v>
      </c>
    </row>
    <row r="27" spans="4:9" ht="29.1" customHeight="1" x14ac:dyDescent="0.25">
      <c r="D27" s="2">
        <v>22</v>
      </c>
      <c r="E27" s="3" t="s">
        <v>45</v>
      </c>
      <c r="F27" s="4">
        <v>100</v>
      </c>
      <c r="G27" s="4" t="s">
        <v>23</v>
      </c>
      <c r="H27" s="4">
        <v>6</v>
      </c>
      <c r="I27" s="5">
        <f t="shared" si="0"/>
        <v>600</v>
      </c>
    </row>
    <row r="28" spans="4:9" ht="29.1" customHeight="1" x14ac:dyDescent="0.25">
      <c r="D28" s="2">
        <v>23</v>
      </c>
      <c r="E28" s="3" t="s">
        <v>46</v>
      </c>
      <c r="F28" s="4">
        <v>2</v>
      </c>
      <c r="G28" s="4" t="s">
        <v>40</v>
      </c>
      <c r="H28" s="4">
        <v>560</v>
      </c>
      <c r="I28" s="5">
        <f t="shared" si="0"/>
        <v>1120</v>
      </c>
    </row>
    <row r="29" spans="4:9" ht="29.1" customHeight="1" x14ac:dyDescent="0.25">
      <c r="D29" s="2">
        <v>24</v>
      </c>
      <c r="E29" s="3" t="s">
        <v>47</v>
      </c>
      <c r="F29" s="4">
        <v>1</v>
      </c>
      <c r="G29" s="4" t="s">
        <v>23</v>
      </c>
      <c r="H29" s="4">
        <v>640</v>
      </c>
      <c r="I29" s="5">
        <f t="shared" si="0"/>
        <v>640</v>
      </c>
    </row>
    <row r="30" spans="4:9" x14ac:dyDescent="0.25">
      <c r="D30" s="2"/>
      <c r="E30" s="34"/>
      <c r="F30" s="34"/>
      <c r="G30" s="34"/>
      <c r="H30" s="34"/>
      <c r="I30">
        <f>SUM(I6:I29)</f>
        <v>37055</v>
      </c>
    </row>
  </sheetData>
  <mergeCells count="1">
    <mergeCell ref="E30:H3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сбис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user180</dc:creator>
  <cp:lastModifiedBy>татьяна петрова</cp:lastModifiedBy>
  <cp:lastPrinted>2026-04-29T08:23:08Z</cp:lastPrinted>
  <dcterms:created xsi:type="dcterms:W3CDTF">2021-05-25T06:29:00Z</dcterms:created>
  <dcterms:modified xsi:type="dcterms:W3CDTF">2026-04-29T08:27:06Z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4DEDDBCD182D4050B8DD7CB85A889FBF_13</vt:lpwstr>
  </property>
  <property fmtid="{D5CDD505-2E9C-101B-9397-08002B2CF9AE}" pid="3" name="KSOProductBuildVer">
    <vt:lpwstr>1049-12.2.0.20326</vt:lpwstr>
  </property>
</Properties>
</file>