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Методист\Pictures\Screenshots\Анастасия\2026\КП аптека\"/>
    </mc:Choice>
  </mc:AlternateContent>
  <xr:revisionPtr revIDLastSave="0" documentId="13_ncr:1_{7128C13F-A94A-4F47-B999-1C9730462E11}" xr6:coauthVersionLast="47" xr6:coauthVersionMax="47" xr10:uidLastSave="{00000000-0000-0000-0000-000000000000}"/>
  <bookViews>
    <workbookView xWindow="-120" yWindow="-120" windowWidth="29040" windowHeight="15510" xr2:uid="{00000000-000D-0000-FFFF-FFFF00000000}"/>
  </bookViews>
  <sheets>
    <sheet name="сбис" sheetId="1" r:id="rId1"/>
    <sheet name="Лист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1" l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E23" i="1"/>
  <c r="F23" i="1" s="1"/>
  <c r="E24" i="1"/>
  <c r="F24" i="1" s="1"/>
  <c r="J7" i="1"/>
  <c r="L7" i="1" s="1"/>
  <c r="K7" i="1"/>
  <c r="J8" i="1"/>
  <c r="K8" i="1"/>
  <c r="J9" i="1"/>
  <c r="K9" i="1"/>
  <c r="J10" i="1"/>
  <c r="K10" i="1"/>
  <c r="J11" i="1"/>
  <c r="K11" i="1"/>
  <c r="J12" i="1"/>
  <c r="L12" i="1" s="1"/>
  <c r="K12" i="1"/>
  <c r="J13" i="1"/>
  <c r="K13" i="1"/>
  <c r="J14" i="1"/>
  <c r="L14" i="1" s="1"/>
  <c r="K14" i="1"/>
  <c r="J15" i="1"/>
  <c r="L15" i="1" s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L21" i="1" s="1"/>
  <c r="F22" i="1"/>
  <c r="J22" i="1"/>
  <c r="L22" i="1" s="1"/>
  <c r="K22" i="1"/>
  <c r="J23" i="1"/>
  <c r="L23" i="1" s="1"/>
  <c r="K23" i="1"/>
  <c r="J24" i="1"/>
  <c r="K24" i="1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L20" i="1" l="1"/>
  <c r="L9" i="1"/>
  <c r="L19" i="1"/>
  <c r="L24" i="1"/>
  <c r="L13" i="1"/>
  <c r="L18" i="1"/>
  <c r="L17" i="1"/>
  <c r="L11" i="1"/>
  <c r="L16" i="1"/>
  <c r="L10" i="1"/>
  <c r="L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Методист</author>
  </authors>
  <commentList>
    <comment ref="B7" authorId="0" shapeId="0" xr:uid="{B6438CC5-7EAD-4438-B9EB-054AB1030234}">
      <text>
        <r>
          <rPr>
            <b/>
            <sz val="9"/>
            <color indexed="81"/>
            <rFont val="Tahoma"/>
            <family val="2"/>
            <charset val="204"/>
          </rPr>
          <t>Методист: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<sst xmlns="http://schemas.openxmlformats.org/spreadsheetml/2006/main" count="109" uniqueCount="69">
  <si>
    <t xml:space="preserve">ОБОСНОВАНИЕ И РАСЧЕТ НАЧАЛЬНОЙ (МАКСИМАЛЬНОЙ) ЦЕНЫ КОНТРАКТА
Формирование начальной (максимальной) цены Контракта осуществлено в  соответствии с п.1. части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Минэконоразвития РФ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поставщиком, (подрядчиком, исполнителем)» посредством применения метода сопоставимых рыночных цен (анализа рынка) на оказание услуг по коммерческим предложениям исполнителей)  
</t>
  </si>
  <si>
    <t>№ п/п</t>
  </si>
  <si>
    <t>Наименование объекта закупки по позициям</t>
  </si>
  <si>
    <t>Ед.изм.</t>
  </si>
  <si>
    <t xml:space="preserve">Кол-во </t>
  </si>
  <si>
    <t>Цена, руб</t>
  </si>
  <si>
    <t>Сумма,  в т.ч. НДС, руб.</t>
  </si>
  <si>
    <t>Цена единицы товара, предложенная поставщиком (Подрядчиком, исполнителем)</t>
  </si>
  <si>
    <t>(руб., в т.ч. НДС)</t>
  </si>
  <si>
    <t>Среднее квадратичное отклонение</t>
  </si>
  <si>
    <t>Среднее значение</t>
  </si>
  <si>
    <t>Коэффициент вариации</t>
  </si>
  <si>
    <t>По проведенному мониторингу цен из запросов выбраны  наименьшие цены (контракт будет заключен с единственным поставщиком по п.__ ч.1 ст.93  44-ФЗ)</t>
  </si>
  <si>
    <t>Директор ГБУ ДО СШ Центрального района СПб</t>
  </si>
  <si>
    <t>____________</t>
  </si>
  <si>
    <t>М.Ю. Баранов</t>
  </si>
  <si>
    <t>№</t>
  </si>
  <si>
    <r>
      <t>Наименование</t>
    </r>
    <r>
      <rPr>
        <b/>
        <sz val="11"/>
        <color rgb="FF000000"/>
        <rFont val="Times New Roman"/>
        <charset val="204"/>
      </rPr>
      <t xml:space="preserve"> </t>
    </r>
    <r>
      <rPr>
        <b/>
        <sz val="11"/>
        <color rgb="FF000000"/>
        <rFont val="Times New Roman"/>
        <charset val="204"/>
      </rPr>
      <t>товара</t>
    </r>
  </si>
  <si>
    <t>Кол-во</t>
  </si>
  <si>
    <t>Ед.</t>
  </si>
  <si>
    <r>
      <t>Цена за</t>
    </r>
    <r>
      <rPr>
        <b/>
        <sz val="11"/>
        <color rgb="FF000000"/>
        <rFont val="Times New Roman"/>
        <charset val="204"/>
      </rPr>
      <t xml:space="preserve"> </t>
    </r>
    <r>
      <rPr>
        <b/>
        <sz val="11"/>
        <color rgb="FF000000"/>
        <rFont val="Times New Roman"/>
        <charset val="204"/>
      </rPr>
      <t>ед.</t>
    </r>
    <r>
      <rPr>
        <b/>
        <sz val="11"/>
        <color rgb="FF000000"/>
        <rFont val="Times New Roman"/>
        <charset val="204"/>
      </rPr>
      <t>, руб.</t>
    </r>
  </si>
  <si>
    <t>Сумма, руб.</t>
  </si>
  <si>
    <r>
      <t xml:space="preserve">Бинт медицинский стерильный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5х7</t>
    </r>
  </si>
  <si>
    <t>упак</t>
  </si>
  <si>
    <r>
      <t xml:space="preserve">Бинт медицинский стерильный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5х10</t>
    </r>
  </si>
  <si>
    <t>Бинт сетчатый трубчатый №1</t>
  </si>
  <si>
    <t>Бинт сетчатый трубчатый №3</t>
  </si>
  <si>
    <t>Ватные палочки №100"АУРА" пак.</t>
  </si>
  <si>
    <t>Ватные диски №100"АУРА"</t>
  </si>
  <si>
    <r>
      <t xml:space="preserve">Лейкопластырь бактерицидный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2,5*7,2</t>
    </r>
  </si>
  <si>
    <t>Лейкопластырь 2,5х500 Leiko тканевая основа хлопок</t>
  </si>
  <si>
    <r>
      <t>Лейкопластырь 2*500 тканевая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основа</t>
    </r>
    <r>
      <rPr>
        <sz val="11"/>
        <color rgb="FF000000"/>
        <rFont val="Times New Roman"/>
        <charset val="204"/>
      </rPr>
      <t xml:space="preserve"> </t>
    </r>
  </si>
  <si>
    <t>Салфетки мед.16*14 №20 стер.марл.2-слойный</t>
  </si>
  <si>
    <t>Фрост спрей дезодорирующее средство охлаждающий 200мл</t>
  </si>
  <si>
    <r>
      <t xml:space="preserve">Салфетка спиртовая антисептическая №1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135*185мм</t>
    </r>
  </si>
  <si>
    <t>Вата хир.н/с 250г "Ника"</t>
  </si>
  <si>
    <t>Марля мед. н/с (в отрезах) 2м (90смх2м)</t>
  </si>
  <si>
    <t>Простыня одноразовая 80*200см №100 в рулоне с перфорацией</t>
  </si>
  <si>
    <t>Шапочка нетканная "Берет" №25</t>
  </si>
  <si>
    <t>Халат хирург. н/ст пл-25 L-110см р.52-54 рукава на рез голуб</t>
  </si>
  <si>
    <t>шт</t>
  </si>
  <si>
    <t>Шприц Pascal 20мл 3-комп.с игл. 0,8х40мм/21Gx1 1/2</t>
  </si>
  <si>
    <t>Шприц 2мл 3-комп.SFM о/р</t>
  </si>
  <si>
    <t>Шприц 5мл 3-комп. с иглой о/р 0,7х40мм 22G</t>
  </si>
  <si>
    <t>Шприц SF 10мл 3-комп. с иглой стер. 0,8х40мм/G21</t>
  </si>
  <si>
    <t>Шпатель деревянный стер. №1</t>
  </si>
  <si>
    <t>Ножницы тупоконечные прямые, 140мм</t>
  </si>
  <si>
    <t>Пакет для мед.отходов кл.Б желтый 700x800x12мкм №100</t>
  </si>
  <si>
    <t>Бинт медицинский нестирильный 5м х 10см в индивидуальной упаковке</t>
  </si>
  <si>
    <t xml:space="preserve">Бинт трубчатый латексно - полиэфирный  10*2 №2 </t>
  </si>
  <si>
    <t>Бинт трубчатый латексно - полиэфирный  №3 0,15м*2,5см</t>
  </si>
  <si>
    <t>Бинт сетчатый трубчатый №5</t>
  </si>
  <si>
    <t>Ватные диски №100</t>
  </si>
  <si>
    <t>Лейкопластырь бактерицидный  2,5см * 7,2см</t>
  </si>
  <si>
    <t>Лейкопластырь 2см*500см тканевая основа хлопок</t>
  </si>
  <si>
    <t>Лейкопластырь 2,5см х 500см нетканевая основа хлопчатобумажный</t>
  </si>
  <si>
    <t>Лейкопластырь бактерицидный  6,0см*10см</t>
  </si>
  <si>
    <t>Лейкопластырь 5*500 хлопчатобумажная основа</t>
  </si>
  <si>
    <t>Салфетки мед.16см*14см №20 стерильные марлевые двухслойные</t>
  </si>
  <si>
    <t>Фрост спрей охлаждающий 400мл</t>
  </si>
  <si>
    <t>Шприц 2мл 3-компонентный одноразовый 6*30мм с иглой 23G</t>
  </si>
  <si>
    <t>Шприц 20 мл одноразовый стерильный с иглой</t>
  </si>
  <si>
    <t>Шпатель деревянный стерильный №100</t>
  </si>
  <si>
    <t>Шприц трехкомпонентный с иглой одноразовый 0,7х40мм 22G*1 1/4</t>
  </si>
  <si>
    <t>Бинт медицинский 5м*7см стерильный</t>
  </si>
  <si>
    <t>Жгут кровоостанавливающий</t>
  </si>
  <si>
    <t>Исполнитель 1 вх. № б/н от 17.04.2026</t>
  </si>
  <si>
    <t>Исполнитель 2 вх. № б/н от 20.04.2026</t>
  </si>
  <si>
    <t>Исполнитель 3 вх. № б/н от 24.04.2026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</si>
</sst>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"/>
  </numFmts>
  <fonts count="14" x14ac:knownFonts="1">
    <font>
      <sz val="11"/>
      <color indexed="8"/>
      <name val="Calibri"/>
      <charset val="204"/>
    </font>
    <font>
      <b/>
      <sz val="11"/>
      <color rgb="FF000000"/>
      <name val="Times New Roman"/>
      <charset val="204"/>
    </font>
    <font>
      <sz val="11"/>
      <color indexed="8"/>
      <name val="Times New Roman"/>
      <charset val="204"/>
    </font>
    <font>
      <sz val="11"/>
      <color rgb="FF000000"/>
      <name val="Times New Roman"/>
      <charset val="204"/>
    </font>
    <font>
      <b/>
      <sz val="11"/>
      <color indexed="8"/>
      <name val="Times New Roman"/>
      <charset val="204"/>
    </font>
    <font>
      <sz val="12"/>
      <color indexed="8"/>
      <name val="Times New Roman"/>
      <charset val="204"/>
    </font>
    <font>
      <b/>
      <sz val="12"/>
      <color indexed="8"/>
      <name val="Times New Roman"/>
      <charset val="204"/>
    </font>
    <font>
      <sz val="10"/>
      <color indexed="8"/>
      <name val="Arial"/>
      <charset val="204"/>
    </font>
    <font>
      <sz val="10"/>
      <name val="Arial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7" fillId="0" borderId="0">
      <alignment horizontal="center" vertical="center"/>
    </xf>
    <xf numFmtId="0" fontId="7" fillId="0" borderId="0">
      <alignment horizontal="left" vertical="center"/>
    </xf>
    <xf numFmtId="0" fontId="8" fillId="0" borderId="0"/>
  </cellStyleXfs>
  <cellXfs count="48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5" fillId="2" borderId="0" xfId="0" applyFont="1" applyFill="1"/>
    <xf numFmtId="0" fontId="5" fillId="0" borderId="0" xfId="0" applyFont="1"/>
    <xf numFmtId="0" fontId="5" fillId="0" borderId="0" xfId="0" applyFont="1" applyAlignment="1">
      <alignment wrapText="1"/>
    </xf>
    <xf numFmtId="164" fontId="5" fillId="2" borderId="0" xfId="0" applyNumberFormat="1" applyFont="1" applyFill="1"/>
    <xf numFmtId="164" fontId="5" fillId="0" borderId="0" xfId="0" applyNumberFormat="1" applyFont="1"/>
    <xf numFmtId="164" fontId="6" fillId="2" borderId="7" xfId="0" applyNumberFormat="1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2" borderId="2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2" xfId="0" applyFont="1" applyBorder="1"/>
    <xf numFmtId="164" fontId="5" fillId="0" borderId="2" xfId="0" applyNumberFormat="1" applyFont="1" applyBorder="1"/>
    <xf numFmtId="10" fontId="2" fillId="2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wrapText="1"/>
    </xf>
    <xf numFmtId="164" fontId="13" fillId="0" borderId="7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164" fontId="6" fillId="2" borderId="2" xfId="0" applyNumberFormat="1" applyFont="1" applyFill="1" applyBorder="1" applyAlignment="1">
      <alignment horizontal="center" wrapText="1"/>
    </xf>
    <xf numFmtId="164" fontId="6" fillId="2" borderId="7" xfId="0" applyNumberFormat="1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164" fontId="5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left" wrapText="1"/>
    </xf>
    <xf numFmtId="164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center"/>
    </xf>
    <xf numFmtId="0" fontId="6" fillId="2" borderId="2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4" fillId="0" borderId="0" xfId="0" applyFont="1" applyAlignment="1">
      <alignment horizontal="right" wrapText="1"/>
    </xf>
  </cellXfs>
  <cellStyles count="4">
    <cellStyle name="S4" xfId="1" xr:uid="{00000000-0005-0000-0000-000031000000}"/>
    <cellStyle name="S5" xfId="2" xr:uid="{00000000-0005-0000-0000-000032000000}"/>
    <cellStyle name="Обычный" xfId="0" builtinId="0"/>
    <cellStyle name="Обычный 2" xfId="3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L31"/>
  <sheetViews>
    <sheetView tabSelected="1" topLeftCell="A13" zoomScale="85" zoomScaleNormal="85" workbookViewId="0">
      <selection activeCell="B24" sqref="B24"/>
    </sheetView>
  </sheetViews>
  <sheetFormatPr defaultColWidth="9.140625" defaultRowHeight="15.75" x14ac:dyDescent="0.25"/>
  <cols>
    <col min="1" max="1" width="9.140625" style="7"/>
    <col min="2" max="2" width="60.42578125" style="8" customWidth="1"/>
    <col min="3" max="3" width="16" style="8" customWidth="1"/>
    <col min="4" max="4" width="10.7109375" style="6" customWidth="1"/>
    <col min="5" max="5" width="13.28515625" style="9" customWidth="1"/>
    <col min="6" max="6" width="15.28515625" style="6" customWidth="1"/>
    <col min="7" max="7" width="19.5703125" style="9" customWidth="1"/>
    <col min="8" max="9" width="20.28515625" style="9" customWidth="1"/>
    <col min="10" max="10" width="16.28515625" style="7" customWidth="1"/>
    <col min="11" max="11" width="17.140625" style="7" customWidth="1"/>
    <col min="12" max="12" width="10.7109375" style="10" customWidth="1"/>
    <col min="13" max="16384" width="9.140625" style="7"/>
  </cols>
  <sheetData>
    <row r="1" spans="1:12" ht="122.25" customHeight="1" x14ac:dyDescent="0.25">
      <c r="B1" s="40" t="s">
        <v>0</v>
      </c>
      <c r="C1" s="40"/>
      <c r="D1" s="40"/>
      <c r="E1" s="40"/>
      <c r="F1" s="40"/>
      <c r="G1" s="41"/>
      <c r="H1" s="41"/>
      <c r="I1" s="41"/>
      <c r="J1" s="40"/>
      <c r="K1" s="40"/>
    </row>
    <row r="2" spans="1:12" ht="3" customHeight="1" x14ac:dyDescent="0.25"/>
    <row r="3" spans="1:12" hidden="1" x14ac:dyDescent="0.25"/>
    <row r="4" spans="1:12" ht="54" customHeight="1" x14ac:dyDescent="0.25">
      <c r="A4" s="30" t="s">
        <v>1</v>
      </c>
      <c r="B4" s="32" t="s">
        <v>2</v>
      </c>
      <c r="C4" s="34" t="s">
        <v>3</v>
      </c>
      <c r="D4" s="36" t="s">
        <v>4</v>
      </c>
      <c r="E4" s="38" t="s">
        <v>5</v>
      </c>
      <c r="F4" s="45" t="s">
        <v>6</v>
      </c>
      <c r="G4" s="38" t="s">
        <v>7</v>
      </c>
      <c r="H4" s="38"/>
      <c r="I4" s="38"/>
      <c r="J4" s="21"/>
      <c r="K4" s="21"/>
      <c r="L4" s="22"/>
    </row>
    <row r="5" spans="1:12" x14ac:dyDescent="0.25">
      <c r="A5" s="30"/>
      <c r="B5" s="32"/>
      <c r="C5" s="35"/>
      <c r="D5" s="36"/>
      <c r="E5" s="38"/>
      <c r="F5" s="45"/>
      <c r="G5" s="38" t="s">
        <v>8</v>
      </c>
      <c r="H5" s="38"/>
      <c r="I5" s="38"/>
      <c r="J5" s="21"/>
      <c r="K5" s="21"/>
      <c r="L5" s="22"/>
    </row>
    <row r="6" spans="1:12" s="6" customFormat="1" ht="93" customHeight="1" x14ac:dyDescent="0.25">
      <c r="A6" s="31"/>
      <c r="B6" s="33"/>
      <c r="C6" s="35"/>
      <c r="D6" s="37"/>
      <c r="E6" s="39"/>
      <c r="F6" s="46"/>
      <c r="G6" s="29" t="s">
        <v>66</v>
      </c>
      <c r="H6" s="29" t="s">
        <v>67</v>
      </c>
      <c r="I6" s="29" t="s">
        <v>68</v>
      </c>
      <c r="J6" s="12" t="s">
        <v>9</v>
      </c>
      <c r="K6" s="12" t="s">
        <v>10</v>
      </c>
      <c r="L6" s="11" t="s">
        <v>11</v>
      </c>
    </row>
    <row r="7" spans="1:12" s="6" customFormat="1" ht="36" customHeight="1" x14ac:dyDescent="0.25">
      <c r="A7" s="13">
        <v>1</v>
      </c>
      <c r="B7" s="25" t="s">
        <v>48</v>
      </c>
      <c r="C7" s="26" t="s">
        <v>23</v>
      </c>
      <c r="D7" s="26">
        <v>150</v>
      </c>
      <c r="E7" s="14">
        <f t="shared" ref="E7:E24" si="0">G7</f>
        <v>81</v>
      </c>
      <c r="F7" s="14">
        <f t="shared" ref="F7:F24" si="1">D7*E7</f>
        <v>12150</v>
      </c>
      <c r="G7" s="14">
        <v>81</v>
      </c>
      <c r="H7" s="15">
        <v>81.2</v>
      </c>
      <c r="I7" s="14">
        <v>81.400000000000006</v>
      </c>
      <c r="J7" s="14">
        <f t="shared" ref="J7:J24" si="2">AVEDEV(G7:I7)</f>
        <v>0.13333333333333522</v>
      </c>
      <c r="K7" s="14">
        <f t="shared" ref="K7:K24" si="3">AVERAGE(G7:I7)</f>
        <v>81.2</v>
      </c>
      <c r="L7" s="23">
        <f t="shared" ref="L7:L24" si="4">J7/K7</f>
        <v>1.6420361247947686E-3</v>
      </c>
    </row>
    <row r="8" spans="1:12" s="6" customFormat="1" ht="23.25" customHeight="1" x14ac:dyDescent="0.25">
      <c r="A8" s="13">
        <v>2</v>
      </c>
      <c r="B8" s="27" t="s">
        <v>49</v>
      </c>
      <c r="C8" s="26" t="s">
        <v>23</v>
      </c>
      <c r="D8" s="26">
        <v>20</v>
      </c>
      <c r="E8" s="14">
        <f t="shared" si="0"/>
        <v>20</v>
      </c>
      <c r="F8" s="14">
        <f t="shared" si="1"/>
        <v>400</v>
      </c>
      <c r="G8" s="14">
        <v>20</v>
      </c>
      <c r="H8" s="15">
        <v>21</v>
      </c>
      <c r="I8" s="14">
        <v>21.2</v>
      </c>
      <c r="J8" s="14">
        <f t="shared" si="2"/>
        <v>0.48888888888888832</v>
      </c>
      <c r="K8" s="14">
        <f t="shared" si="3"/>
        <v>20.733333333333334</v>
      </c>
      <c r="L8" s="23">
        <f t="shared" si="4"/>
        <v>2.3579849946409402E-2</v>
      </c>
    </row>
    <row r="9" spans="1:12" s="6" customFormat="1" ht="23.25" customHeight="1" x14ac:dyDescent="0.25">
      <c r="A9" s="13">
        <v>3</v>
      </c>
      <c r="B9" s="27" t="s">
        <v>50</v>
      </c>
      <c r="C9" s="26" t="s">
        <v>23</v>
      </c>
      <c r="D9" s="26">
        <v>20</v>
      </c>
      <c r="E9" s="14">
        <f t="shared" si="0"/>
        <v>25</v>
      </c>
      <c r="F9" s="14">
        <f t="shared" si="1"/>
        <v>500</v>
      </c>
      <c r="G9" s="14">
        <v>25</v>
      </c>
      <c r="H9" s="15">
        <v>25.9</v>
      </c>
      <c r="I9" s="14">
        <v>26</v>
      </c>
      <c r="J9" s="14">
        <f t="shared" si="2"/>
        <v>0.42222222222222072</v>
      </c>
      <c r="K9" s="14">
        <f t="shared" si="3"/>
        <v>25.633333333333336</v>
      </c>
      <c r="L9" s="23">
        <f t="shared" si="4"/>
        <v>1.647160814911134E-2</v>
      </c>
    </row>
    <row r="10" spans="1:12" s="6" customFormat="1" ht="23.25" customHeight="1" x14ac:dyDescent="0.25">
      <c r="A10" s="13">
        <v>4</v>
      </c>
      <c r="B10" s="27" t="s">
        <v>51</v>
      </c>
      <c r="C10" s="26" t="s">
        <v>23</v>
      </c>
      <c r="D10" s="26">
        <v>10</v>
      </c>
      <c r="E10" s="14">
        <f t="shared" si="0"/>
        <v>51</v>
      </c>
      <c r="F10" s="14">
        <f t="shared" si="1"/>
        <v>510</v>
      </c>
      <c r="G10" s="14">
        <v>51</v>
      </c>
      <c r="H10" s="15">
        <v>51.5</v>
      </c>
      <c r="I10" s="14">
        <v>51.8</v>
      </c>
      <c r="J10" s="14">
        <f t="shared" si="2"/>
        <v>0.2888888888888867</v>
      </c>
      <c r="K10" s="14">
        <f t="shared" si="3"/>
        <v>51.433333333333337</v>
      </c>
      <c r="L10" s="23">
        <f t="shared" si="4"/>
        <v>5.6167638798876214E-3</v>
      </c>
    </row>
    <row r="11" spans="1:12" s="6" customFormat="1" ht="23.25" customHeight="1" x14ac:dyDescent="0.25">
      <c r="A11" s="13">
        <v>5</v>
      </c>
      <c r="B11" s="27" t="s">
        <v>52</v>
      </c>
      <c r="C11" s="26" t="s">
        <v>23</v>
      </c>
      <c r="D11" s="26">
        <v>15</v>
      </c>
      <c r="E11" s="14">
        <f t="shared" si="0"/>
        <v>150</v>
      </c>
      <c r="F11" s="14">
        <f t="shared" si="1"/>
        <v>2250</v>
      </c>
      <c r="G11" s="14">
        <v>150</v>
      </c>
      <c r="H11" s="15">
        <v>150.5</v>
      </c>
      <c r="I11" s="14">
        <v>150.80000000000001</v>
      </c>
      <c r="J11" s="14">
        <f t="shared" si="2"/>
        <v>0.28888888888889142</v>
      </c>
      <c r="K11" s="14">
        <f t="shared" si="3"/>
        <v>150.43333333333334</v>
      </c>
      <c r="L11" s="23">
        <f t="shared" si="4"/>
        <v>1.9203781667774744E-3</v>
      </c>
    </row>
    <row r="12" spans="1:12" s="6" customFormat="1" ht="23.25" customHeight="1" x14ac:dyDescent="0.25">
      <c r="A12" s="13">
        <v>6</v>
      </c>
      <c r="B12" s="27" t="s">
        <v>53</v>
      </c>
      <c r="C12" s="28" t="s">
        <v>40</v>
      </c>
      <c r="D12" s="28">
        <v>600</v>
      </c>
      <c r="E12" s="14">
        <f t="shared" si="0"/>
        <v>10</v>
      </c>
      <c r="F12" s="14">
        <f t="shared" si="1"/>
        <v>6000</v>
      </c>
      <c r="G12" s="14">
        <v>10</v>
      </c>
      <c r="H12" s="15">
        <v>11</v>
      </c>
      <c r="I12" s="14">
        <v>12</v>
      </c>
      <c r="J12" s="14">
        <f t="shared" si="2"/>
        <v>0.66666666666666663</v>
      </c>
      <c r="K12" s="14">
        <f t="shared" si="3"/>
        <v>11</v>
      </c>
      <c r="L12" s="23">
        <f t="shared" si="4"/>
        <v>6.0606060606060601E-2</v>
      </c>
    </row>
    <row r="13" spans="1:12" s="6" customFormat="1" ht="23.25" customHeight="1" x14ac:dyDescent="0.25">
      <c r="A13" s="13">
        <v>7</v>
      </c>
      <c r="B13" s="27" t="s">
        <v>54</v>
      </c>
      <c r="C13" s="26" t="s">
        <v>23</v>
      </c>
      <c r="D13" s="26">
        <v>30</v>
      </c>
      <c r="E13" s="14">
        <f t="shared" si="0"/>
        <v>100</v>
      </c>
      <c r="F13" s="14">
        <f t="shared" si="1"/>
        <v>3000</v>
      </c>
      <c r="G13" s="14">
        <v>100</v>
      </c>
      <c r="H13" s="15">
        <v>102</v>
      </c>
      <c r="I13" s="14">
        <v>103</v>
      </c>
      <c r="J13" s="14">
        <f t="shared" si="2"/>
        <v>1.1111111111111096</v>
      </c>
      <c r="K13" s="14">
        <f t="shared" si="3"/>
        <v>101.66666666666667</v>
      </c>
      <c r="L13" s="23">
        <f t="shared" si="4"/>
        <v>1.0928961748633864E-2</v>
      </c>
    </row>
    <row r="14" spans="1:12" s="6" customFormat="1" ht="32.25" customHeight="1" x14ac:dyDescent="0.25">
      <c r="A14" s="13">
        <v>8</v>
      </c>
      <c r="B14" s="27" t="s">
        <v>55</v>
      </c>
      <c r="C14" s="26" t="s">
        <v>23</v>
      </c>
      <c r="D14" s="26">
        <v>10</v>
      </c>
      <c r="E14" s="14">
        <f t="shared" si="0"/>
        <v>55</v>
      </c>
      <c r="F14" s="14">
        <f t="shared" si="1"/>
        <v>550</v>
      </c>
      <c r="G14" s="14">
        <v>55</v>
      </c>
      <c r="H14" s="15">
        <v>56.2</v>
      </c>
      <c r="I14" s="14">
        <v>56.3</v>
      </c>
      <c r="J14" s="14">
        <f t="shared" si="2"/>
        <v>0.5555555555555548</v>
      </c>
      <c r="K14" s="14">
        <f t="shared" si="3"/>
        <v>55.833333333333336</v>
      </c>
      <c r="L14" s="23">
        <f t="shared" si="4"/>
        <v>9.9502487562188914E-3</v>
      </c>
    </row>
    <row r="15" spans="1:12" s="6" customFormat="1" ht="23.25" customHeight="1" x14ac:dyDescent="0.25">
      <c r="A15" s="13">
        <v>9</v>
      </c>
      <c r="B15" s="27" t="s">
        <v>56</v>
      </c>
      <c r="C15" s="26" t="s">
        <v>23</v>
      </c>
      <c r="D15" s="28">
        <v>40</v>
      </c>
      <c r="E15" s="14">
        <f t="shared" si="0"/>
        <v>20</v>
      </c>
      <c r="F15" s="14">
        <f t="shared" si="1"/>
        <v>800</v>
      </c>
      <c r="G15" s="14">
        <v>20</v>
      </c>
      <c r="H15" s="15">
        <v>21.5</v>
      </c>
      <c r="I15" s="14">
        <v>21.7</v>
      </c>
      <c r="J15" s="14">
        <f t="shared" si="2"/>
        <v>0.71111111111111092</v>
      </c>
      <c r="K15" s="14">
        <f t="shared" si="3"/>
        <v>21.066666666666666</v>
      </c>
      <c r="L15" s="23">
        <f t="shared" si="4"/>
        <v>3.3755274261603366E-2</v>
      </c>
    </row>
    <row r="16" spans="1:12" s="6" customFormat="1" ht="30" customHeight="1" x14ac:dyDescent="0.25">
      <c r="A16" s="13">
        <v>10</v>
      </c>
      <c r="B16" s="27" t="s">
        <v>57</v>
      </c>
      <c r="C16" s="26" t="s">
        <v>23</v>
      </c>
      <c r="D16" s="28">
        <v>10</v>
      </c>
      <c r="E16" s="14">
        <f t="shared" si="0"/>
        <v>165</v>
      </c>
      <c r="F16" s="14">
        <f t="shared" si="1"/>
        <v>1650</v>
      </c>
      <c r="G16" s="14">
        <v>165</v>
      </c>
      <c r="H16" s="15">
        <v>166</v>
      </c>
      <c r="I16" s="14">
        <v>166.2</v>
      </c>
      <c r="J16" s="14">
        <f t="shared" si="2"/>
        <v>0.48888888888888954</v>
      </c>
      <c r="K16" s="14">
        <f t="shared" si="3"/>
        <v>165.73333333333332</v>
      </c>
      <c r="L16" s="23">
        <f t="shared" si="4"/>
        <v>2.9498525073746356E-3</v>
      </c>
    </row>
    <row r="17" spans="1:12" s="6" customFormat="1" ht="30" customHeight="1" x14ac:dyDescent="0.25">
      <c r="A17" s="13">
        <v>11</v>
      </c>
      <c r="B17" s="27" t="s">
        <v>58</v>
      </c>
      <c r="C17" s="26" t="s">
        <v>23</v>
      </c>
      <c r="D17" s="26">
        <v>32</v>
      </c>
      <c r="E17" s="14">
        <f t="shared" si="0"/>
        <v>60</v>
      </c>
      <c r="F17" s="14">
        <f t="shared" si="1"/>
        <v>1920</v>
      </c>
      <c r="G17" s="14">
        <v>60</v>
      </c>
      <c r="H17" s="15">
        <v>61.3</v>
      </c>
      <c r="I17" s="14">
        <v>61.6</v>
      </c>
      <c r="J17" s="14">
        <f t="shared" si="2"/>
        <v>0.64444444444444338</v>
      </c>
      <c r="K17" s="14">
        <f t="shared" si="3"/>
        <v>60.966666666666669</v>
      </c>
      <c r="L17" s="23">
        <f t="shared" si="4"/>
        <v>1.0570439219974467E-2</v>
      </c>
    </row>
    <row r="18" spans="1:12" s="6" customFormat="1" ht="30" customHeight="1" x14ac:dyDescent="0.25">
      <c r="A18" s="13">
        <v>12</v>
      </c>
      <c r="B18" s="27" t="s">
        <v>59</v>
      </c>
      <c r="C18" s="26" t="s">
        <v>23</v>
      </c>
      <c r="D18" s="26">
        <v>4</v>
      </c>
      <c r="E18" s="14">
        <f t="shared" si="0"/>
        <v>1100</v>
      </c>
      <c r="F18" s="14">
        <f t="shared" si="1"/>
        <v>4400</v>
      </c>
      <c r="G18" s="14">
        <v>1100</v>
      </c>
      <c r="H18" s="15">
        <v>1102</v>
      </c>
      <c r="I18" s="14">
        <v>1104</v>
      </c>
      <c r="J18" s="14">
        <f t="shared" si="2"/>
        <v>1.3333333333333333</v>
      </c>
      <c r="K18" s="14">
        <f t="shared" si="3"/>
        <v>1102</v>
      </c>
      <c r="L18" s="23">
        <f t="shared" si="4"/>
        <v>1.2099213551119176E-3</v>
      </c>
    </row>
    <row r="19" spans="1:12" s="6" customFormat="1" ht="30" customHeight="1" x14ac:dyDescent="0.25">
      <c r="A19" s="13">
        <v>13</v>
      </c>
      <c r="B19" s="27" t="s">
        <v>60</v>
      </c>
      <c r="C19" s="28" t="s">
        <v>23</v>
      </c>
      <c r="D19" s="28">
        <v>20</v>
      </c>
      <c r="E19" s="14">
        <f t="shared" si="0"/>
        <v>15</v>
      </c>
      <c r="F19" s="14">
        <f t="shared" si="1"/>
        <v>300</v>
      </c>
      <c r="G19" s="14">
        <v>15</v>
      </c>
      <c r="H19" s="15">
        <v>15.9</v>
      </c>
      <c r="I19" s="14">
        <v>16.2</v>
      </c>
      <c r="J19" s="14">
        <f t="shared" si="2"/>
        <v>0.4666666666666674</v>
      </c>
      <c r="K19" s="14">
        <f t="shared" si="3"/>
        <v>15.699999999999998</v>
      </c>
      <c r="L19" s="23">
        <f t="shared" si="4"/>
        <v>2.972399150743105E-2</v>
      </c>
    </row>
    <row r="20" spans="1:12" s="6" customFormat="1" ht="30" customHeight="1" x14ac:dyDescent="0.25">
      <c r="A20" s="13">
        <v>14</v>
      </c>
      <c r="B20" s="27" t="s">
        <v>61</v>
      </c>
      <c r="C20" s="28" t="s">
        <v>23</v>
      </c>
      <c r="D20" s="28">
        <v>30</v>
      </c>
      <c r="E20" s="14">
        <f t="shared" si="0"/>
        <v>19</v>
      </c>
      <c r="F20" s="14">
        <f t="shared" si="1"/>
        <v>570</v>
      </c>
      <c r="G20" s="14">
        <v>19</v>
      </c>
      <c r="H20" s="15">
        <v>19.899999999999999</v>
      </c>
      <c r="I20" s="14">
        <v>20.100000000000001</v>
      </c>
      <c r="J20" s="14">
        <f t="shared" si="2"/>
        <v>0.44444444444444403</v>
      </c>
      <c r="K20" s="14">
        <f t="shared" si="3"/>
        <v>19.666666666666668</v>
      </c>
      <c r="L20" s="23">
        <f t="shared" si="4"/>
        <v>2.2598870056497154E-2</v>
      </c>
    </row>
    <row r="21" spans="1:12" s="6" customFormat="1" ht="30" customHeight="1" x14ac:dyDescent="0.25">
      <c r="A21" s="13">
        <v>15</v>
      </c>
      <c r="B21" s="27" t="s">
        <v>62</v>
      </c>
      <c r="C21" s="28" t="s">
        <v>23</v>
      </c>
      <c r="D21" s="28">
        <v>1</v>
      </c>
      <c r="E21" s="14">
        <f t="shared" si="0"/>
        <v>270</v>
      </c>
      <c r="F21" s="14">
        <f t="shared" si="1"/>
        <v>270</v>
      </c>
      <c r="G21" s="14">
        <v>270</v>
      </c>
      <c r="H21" s="15">
        <v>270.5</v>
      </c>
      <c r="I21" s="14">
        <v>271.8</v>
      </c>
      <c r="J21" s="14">
        <f t="shared" si="2"/>
        <v>0.68888888888888766</v>
      </c>
      <c r="K21" s="14">
        <f t="shared" si="3"/>
        <v>270.76666666666665</v>
      </c>
      <c r="L21" s="23">
        <f t="shared" si="4"/>
        <v>2.5442160121465752E-3</v>
      </c>
    </row>
    <row r="22" spans="1:12" s="6" customFormat="1" ht="30" customHeight="1" x14ac:dyDescent="0.25">
      <c r="A22" s="13">
        <v>16</v>
      </c>
      <c r="B22" s="27" t="s">
        <v>63</v>
      </c>
      <c r="C22" s="28" t="s">
        <v>23</v>
      </c>
      <c r="D22" s="28">
        <v>10</v>
      </c>
      <c r="E22" s="14">
        <f t="shared" si="0"/>
        <v>11</v>
      </c>
      <c r="F22" s="14">
        <f t="shared" si="1"/>
        <v>110</v>
      </c>
      <c r="G22" s="14">
        <v>11</v>
      </c>
      <c r="H22" s="15">
        <v>11.9</v>
      </c>
      <c r="I22" s="14">
        <v>12</v>
      </c>
      <c r="J22" s="14">
        <f t="shared" si="2"/>
        <v>0.4222222222222225</v>
      </c>
      <c r="K22" s="14">
        <f t="shared" si="3"/>
        <v>11.633333333333333</v>
      </c>
      <c r="L22" s="23">
        <f t="shared" si="4"/>
        <v>3.6294173829990471E-2</v>
      </c>
    </row>
    <row r="23" spans="1:12" s="6" customFormat="1" ht="30" customHeight="1" x14ac:dyDescent="0.25">
      <c r="A23" s="13">
        <v>17</v>
      </c>
      <c r="B23" s="27" t="s">
        <v>64</v>
      </c>
      <c r="C23" s="28" t="s">
        <v>23</v>
      </c>
      <c r="D23" s="28">
        <v>40</v>
      </c>
      <c r="E23" s="14">
        <f t="shared" si="0"/>
        <v>30</v>
      </c>
      <c r="F23" s="14">
        <f t="shared" si="1"/>
        <v>1200</v>
      </c>
      <c r="G23" s="14">
        <v>30</v>
      </c>
      <c r="H23" s="15">
        <v>31</v>
      </c>
      <c r="I23" s="14">
        <v>31.3</v>
      </c>
      <c r="J23" s="14">
        <f t="shared" si="2"/>
        <v>0.51111111111111163</v>
      </c>
      <c r="K23" s="14">
        <f t="shared" si="3"/>
        <v>30.766666666666666</v>
      </c>
      <c r="L23" s="23">
        <f t="shared" si="4"/>
        <v>1.661249548573494E-2</v>
      </c>
    </row>
    <row r="24" spans="1:12" s="6" customFormat="1" ht="30" customHeight="1" x14ac:dyDescent="0.25">
      <c r="A24" s="13">
        <v>18</v>
      </c>
      <c r="B24" s="27" t="s">
        <v>65</v>
      </c>
      <c r="C24" s="26" t="s">
        <v>40</v>
      </c>
      <c r="D24" s="26">
        <v>2</v>
      </c>
      <c r="E24" s="14">
        <f t="shared" si="0"/>
        <v>220</v>
      </c>
      <c r="F24" s="14">
        <f t="shared" si="1"/>
        <v>440</v>
      </c>
      <c r="G24" s="14">
        <v>220</v>
      </c>
      <c r="H24" s="15">
        <v>221</v>
      </c>
      <c r="I24" s="14">
        <v>223</v>
      </c>
      <c r="J24" s="14">
        <f t="shared" si="2"/>
        <v>1.1111111111111143</v>
      </c>
      <c r="K24" s="14">
        <f t="shared" si="3"/>
        <v>221.33333333333334</v>
      </c>
      <c r="L24" s="23">
        <f t="shared" si="4"/>
        <v>5.0200803212851544E-3</v>
      </c>
    </row>
    <row r="25" spans="1:12" ht="28.5" customHeight="1" x14ac:dyDescent="0.25">
      <c r="A25" s="16"/>
      <c r="B25" s="16"/>
      <c r="C25" s="16"/>
      <c r="D25" s="17"/>
      <c r="E25" s="17"/>
      <c r="F25" s="18">
        <f>SUM(F7:F24)</f>
        <v>37020</v>
      </c>
      <c r="G25" s="19"/>
      <c r="H25" s="19"/>
      <c r="I25" s="19"/>
      <c r="J25" s="16"/>
      <c r="K25" s="16"/>
      <c r="L25" s="24"/>
    </row>
    <row r="28" spans="1:12" ht="45" customHeight="1" x14ac:dyDescent="0.25">
      <c r="B28" s="42" t="s">
        <v>12</v>
      </c>
      <c r="C28" s="42"/>
      <c r="D28" s="42"/>
      <c r="E28" s="42"/>
      <c r="F28" s="42"/>
      <c r="G28" s="43"/>
      <c r="H28" s="43"/>
      <c r="I28" s="43"/>
      <c r="J28" s="42"/>
      <c r="K28" s="42"/>
      <c r="L28" s="42"/>
    </row>
    <row r="31" spans="1:12" x14ac:dyDescent="0.25">
      <c r="B31" s="20" t="s">
        <v>13</v>
      </c>
      <c r="C31" s="8" t="s">
        <v>14</v>
      </c>
      <c r="D31" s="44" t="s">
        <v>15</v>
      </c>
      <c r="E31" s="44"/>
    </row>
  </sheetData>
  <mergeCells count="11">
    <mergeCell ref="B1:K1"/>
    <mergeCell ref="G4:I4"/>
    <mergeCell ref="G5:I5"/>
    <mergeCell ref="B28:L28"/>
    <mergeCell ref="D31:E31"/>
    <mergeCell ref="F4:F6"/>
    <mergeCell ref="A4:A6"/>
    <mergeCell ref="B4:B6"/>
    <mergeCell ref="C4:C6"/>
    <mergeCell ref="D4:D6"/>
    <mergeCell ref="E4:E6"/>
  </mergeCells>
  <pageMargins left="0.47244094488188981" right="0.19685039370078741" top="0.23622047244094491" bottom="0.74803149606299213" header="0.31496062992125984" footer="0.31496062992125984"/>
  <pageSetup paperSize="9" scale="5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5:I30"/>
  <sheetViews>
    <sheetView topLeftCell="A11" workbookViewId="0">
      <selection activeCell="F6" sqref="F6:G29"/>
    </sheetView>
  </sheetViews>
  <sheetFormatPr defaultColWidth="9.140625" defaultRowHeight="15" x14ac:dyDescent="0.25"/>
  <cols>
    <col min="5" max="5" width="53.140625" customWidth="1"/>
  </cols>
  <sheetData>
    <row r="5" spans="4:9" ht="29.25" x14ac:dyDescent="0.25"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</row>
    <row r="6" spans="4:9" ht="29.1" customHeight="1" x14ac:dyDescent="0.25">
      <c r="D6" s="2">
        <v>1</v>
      </c>
      <c r="E6" s="3" t="s">
        <v>22</v>
      </c>
      <c r="F6" s="4">
        <v>50</v>
      </c>
      <c r="G6" s="4" t="s">
        <v>23</v>
      </c>
      <c r="H6" s="5">
        <v>25</v>
      </c>
      <c r="I6" s="5">
        <f>F6*H6</f>
        <v>1250</v>
      </c>
    </row>
    <row r="7" spans="4:9" ht="29.1" customHeight="1" x14ac:dyDescent="0.25">
      <c r="D7" s="2">
        <v>2</v>
      </c>
      <c r="E7" s="3" t="s">
        <v>24</v>
      </c>
      <c r="F7" s="4">
        <v>250</v>
      </c>
      <c r="G7" s="4" t="s">
        <v>23</v>
      </c>
      <c r="H7" s="5">
        <v>30</v>
      </c>
      <c r="I7" s="5">
        <f t="shared" ref="I7:I29" si="0">F7*H7</f>
        <v>7500</v>
      </c>
    </row>
    <row r="8" spans="4:9" ht="29.1" customHeight="1" x14ac:dyDescent="0.25">
      <c r="D8" s="2">
        <v>3</v>
      </c>
      <c r="E8" s="3" t="s">
        <v>25</v>
      </c>
      <c r="F8" s="4">
        <v>20</v>
      </c>
      <c r="G8" s="4" t="s">
        <v>23</v>
      </c>
      <c r="H8" s="5">
        <v>20</v>
      </c>
      <c r="I8" s="5">
        <f t="shared" si="0"/>
        <v>400</v>
      </c>
    </row>
    <row r="9" spans="4:9" ht="29.1" customHeight="1" x14ac:dyDescent="0.25">
      <c r="D9" s="2">
        <v>4</v>
      </c>
      <c r="E9" s="3" t="s">
        <v>26</v>
      </c>
      <c r="F9" s="4">
        <v>20</v>
      </c>
      <c r="G9" s="4" t="s">
        <v>23</v>
      </c>
      <c r="H9" s="5">
        <v>25</v>
      </c>
      <c r="I9" s="5">
        <f t="shared" si="0"/>
        <v>500</v>
      </c>
    </row>
    <row r="10" spans="4:9" ht="29.1" customHeight="1" x14ac:dyDescent="0.25">
      <c r="D10" s="2">
        <v>5</v>
      </c>
      <c r="E10" s="3" t="s">
        <v>27</v>
      </c>
      <c r="F10" s="4">
        <v>15</v>
      </c>
      <c r="G10" s="4" t="s">
        <v>23</v>
      </c>
      <c r="H10" s="5">
        <v>75</v>
      </c>
      <c r="I10" s="5">
        <f t="shared" si="0"/>
        <v>1125</v>
      </c>
    </row>
    <row r="11" spans="4:9" ht="29.1" customHeight="1" x14ac:dyDescent="0.25">
      <c r="D11" s="2">
        <v>6</v>
      </c>
      <c r="E11" s="3" t="s">
        <v>28</v>
      </c>
      <c r="F11" s="4">
        <v>15</v>
      </c>
      <c r="G11" s="4" t="s">
        <v>23</v>
      </c>
      <c r="H11" s="5">
        <v>60</v>
      </c>
      <c r="I11" s="5">
        <f t="shared" si="0"/>
        <v>900</v>
      </c>
    </row>
    <row r="12" spans="4:9" ht="29.1" customHeight="1" x14ac:dyDescent="0.25">
      <c r="D12" s="2">
        <v>7</v>
      </c>
      <c r="E12" s="3" t="s">
        <v>29</v>
      </c>
      <c r="F12" s="4">
        <v>600</v>
      </c>
      <c r="G12" s="4" t="s">
        <v>23</v>
      </c>
      <c r="H12" s="5">
        <v>7</v>
      </c>
      <c r="I12" s="5">
        <f t="shared" si="0"/>
        <v>4200</v>
      </c>
    </row>
    <row r="13" spans="4:9" ht="29.1" customHeight="1" x14ac:dyDescent="0.25">
      <c r="D13" s="2">
        <v>8</v>
      </c>
      <c r="E13" s="3" t="s">
        <v>30</v>
      </c>
      <c r="F13" s="4">
        <v>5</v>
      </c>
      <c r="G13" s="4" t="s">
        <v>23</v>
      </c>
      <c r="H13" s="5">
        <v>75</v>
      </c>
      <c r="I13" s="5">
        <f t="shared" si="0"/>
        <v>375</v>
      </c>
    </row>
    <row r="14" spans="4:9" ht="29.1" customHeight="1" x14ac:dyDescent="0.25">
      <c r="D14" s="2">
        <v>9</v>
      </c>
      <c r="E14" s="3" t="s">
        <v>31</v>
      </c>
      <c r="F14" s="4">
        <v>20</v>
      </c>
      <c r="G14" s="4" t="s">
        <v>23</v>
      </c>
      <c r="H14" s="5">
        <v>75</v>
      </c>
      <c r="I14" s="5">
        <f t="shared" si="0"/>
        <v>1500</v>
      </c>
    </row>
    <row r="15" spans="4:9" ht="29.1" customHeight="1" x14ac:dyDescent="0.25">
      <c r="D15" s="2">
        <v>10</v>
      </c>
      <c r="E15" s="3" t="s">
        <v>32</v>
      </c>
      <c r="F15" s="4">
        <v>50</v>
      </c>
      <c r="G15" s="4" t="s">
        <v>23</v>
      </c>
      <c r="H15" s="5">
        <v>50</v>
      </c>
      <c r="I15" s="5">
        <f t="shared" si="0"/>
        <v>2500</v>
      </c>
    </row>
    <row r="16" spans="4:9" ht="29.1" customHeight="1" x14ac:dyDescent="0.25">
      <c r="D16" s="2">
        <v>11</v>
      </c>
      <c r="E16" s="3" t="s">
        <v>33</v>
      </c>
      <c r="F16" s="4">
        <v>5</v>
      </c>
      <c r="G16" s="4" t="s">
        <v>23</v>
      </c>
      <c r="H16" s="5">
        <v>710</v>
      </c>
      <c r="I16" s="5">
        <f t="shared" si="0"/>
        <v>3550</v>
      </c>
    </row>
    <row r="17" spans="4:9" ht="29.1" customHeight="1" x14ac:dyDescent="0.25">
      <c r="D17" s="2">
        <v>12</v>
      </c>
      <c r="E17" s="3" t="s">
        <v>34</v>
      </c>
      <c r="F17" s="4">
        <v>450</v>
      </c>
      <c r="G17" s="4" t="s">
        <v>23</v>
      </c>
      <c r="H17" s="5">
        <v>6</v>
      </c>
      <c r="I17" s="5">
        <f t="shared" si="0"/>
        <v>2700</v>
      </c>
    </row>
    <row r="18" spans="4:9" ht="29.1" customHeight="1" x14ac:dyDescent="0.25">
      <c r="D18" s="2">
        <v>13</v>
      </c>
      <c r="E18" s="3" t="s">
        <v>35</v>
      </c>
      <c r="F18" s="4">
        <v>4</v>
      </c>
      <c r="G18" s="4" t="s">
        <v>23</v>
      </c>
      <c r="H18" s="5">
        <v>110</v>
      </c>
      <c r="I18" s="5">
        <f t="shared" si="0"/>
        <v>440</v>
      </c>
    </row>
    <row r="19" spans="4:9" ht="29.1" customHeight="1" x14ac:dyDescent="0.25">
      <c r="D19" s="2">
        <v>14</v>
      </c>
      <c r="E19" s="3" t="s">
        <v>36</v>
      </c>
      <c r="F19" s="4">
        <v>5</v>
      </c>
      <c r="G19" s="4" t="s">
        <v>23</v>
      </c>
      <c r="H19" s="5">
        <v>55</v>
      </c>
      <c r="I19" s="5">
        <f t="shared" si="0"/>
        <v>275</v>
      </c>
    </row>
    <row r="20" spans="4:9" ht="29.1" customHeight="1" x14ac:dyDescent="0.25">
      <c r="D20" s="2">
        <v>15</v>
      </c>
      <c r="E20" s="3" t="s">
        <v>37</v>
      </c>
      <c r="F20" s="4">
        <v>2</v>
      </c>
      <c r="G20" s="4" t="s">
        <v>23</v>
      </c>
      <c r="H20" s="5">
        <v>1550</v>
      </c>
      <c r="I20" s="5">
        <f t="shared" si="0"/>
        <v>3100</v>
      </c>
    </row>
    <row r="21" spans="4:9" ht="29.1" customHeight="1" x14ac:dyDescent="0.25">
      <c r="D21" s="2">
        <v>16</v>
      </c>
      <c r="E21" s="3" t="s">
        <v>38</v>
      </c>
      <c r="F21" s="4">
        <v>2</v>
      </c>
      <c r="G21" s="4" t="s">
        <v>23</v>
      </c>
      <c r="H21" s="5">
        <v>280</v>
      </c>
      <c r="I21" s="5">
        <f t="shared" si="0"/>
        <v>560</v>
      </c>
    </row>
    <row r="22" spans="4:9" ht="29.1" customHeight="1" x14ac:dyDescent="0.25">
      <c r="D22" s="2">
        <v>17</v>
      </c>
      <c r="E22" s="3" t="s">
        <v>39</v>
      </c>
      <c r="F22" s="4">
        <v>2</v>
      </c>
      <c r="G22" s="4" t="s">
        <v>40</v>
      </c>
      <c r="H22" s="4">
        <v>1500</v>
      </c>
      <c r="I22" s="5">
        <f t="shared" si="0"/>
        <v>3000</v>
      </c>
    </row>
    <row r="23" spans="4:9" ht="29.1" customHeight="1" x14ac:dyDescent="0.25">
      <c r="D23" s="2">
        <v>18</v>
      </c>
      <c r="E23" s="3" t="s">
        <v>41</v>
      </c>
      <c r="F23" s="4">
        <v>20</v>
      </c>
      <c r="G23" s="4" t="s">
        <v>23</v>
      </c>
      <c r="H23" s="4">
        <v>15</v>
      </c>
      <c r="I23" s="5">
        <f t="shared" si="0"/>
        <v>300</v>
      </c>
    </row>
    <row r="24" spans="4:9" ht="29.1" customHeight="1" x14ac:dyDescent="0.25">
      <c r="D24" s="2">
        <v>19</v>
      </c>
      <c r="E24" s="3" t="s">
        <v>42</v>
      </c>
      <c r="F24" s="4">
        <v>10</v>
      </c>
      <c r="G24" s="4" t="s">
        <v>23</v>
      </c>
      <c r="H24" s="4">
        <v>10</v>
      </c>
      <c r="I24" s="5">
        <f t="shared" si="0"/>
        <v>100</v>
      </c>
    </row>
    <row r="25" spans="4:9" ht="29.1" customHeight="1" x14ac:dyDescent="0.25">
      <c r="D25" s="2">
        <v>20</v>
      </c>
      <c r="E25" s="3" t="s">
        <v>43</v>
      </c>
      <c r="F25" s="4">
        <v>10</v>
      </c>
      <c r="G25" s="4" t="s">
        <v>23</v>
      </c>
      <c r="H25" s="4">
        <v>12</v>
      </c>
      <c r="I25" s="5">
        <f t="shared" si="0"/>
        <v>120</v>
      </c>
    </row>
    <row r="26" spans="4:9" ht="29.1" customHeight="1" x14ac:dyDescent="0.25">
      <c r="D26" s="2">
        <v>21</v>
      </c>
      <c r="E26" s="3" t="s">
        <v>44</v>
      </c>
      <c r="F26" s="4">
        <v>20</v>
      </c>
      <c r="G26" s="4" t="s">
        <v>23</v>
      </c>
      <c r="H26" s="4">
        <v>15</v>
      </c>
      <c r="I26" s="5">
        <f t="shared" si="0"/>
        <v>300</v>
      </c>
    </row>
    <row r="27" spans="4:9" ht="29.1" customHeight="1" x14ac:dyDescent="0.25">
      <c r="D27" s="2">
        <v>22</v>
      </c>
      <c r="E27" s="3" t="s">
        <v>45</v>
      </c>
      <c r="F27" s="4">
        <v>100</v>
      </c>
      <c r="G27" s="4" t="s">
        <v>23</v>
      </c>
      <c r="H27" s="4">
        <v>6</v>
      </c>
      <c r="I27" s="5">
        <f t="shared" si="0"/>
        <v>600</v>
      </c>
    </row>
    <row r="28" spans="4:9" ht="29.1" customHeight="1" x14ac:dyDescent="0.25">
      <c r="D28" s="2">
        <v>23</v>
      </c>
      <c r="E28" s="3" t="s">
        <v>46</v>
      </c>
      <c r="F28" s="4">
        <v>2</v>
      </c>
      <c r="G28" s="4" t="s">
        <v>40</v>
      </c>
      <c r="H28" s="4">
        <v>560</v>
      </c>
      <c r="I28" s="5">
        <f t="shared" si="0"/>
        <v>1120</v>
      </c>
    </row>
    <row r="29" spans="4:9" ht="29.1" customHeight="1" x14ac:dyDescent="0.25">
      <c r="D29" s="2">
        <v>24</v>
      </c>
      <c r="E29" s="3" t="s">
        <v>47</v>
      </c>
      <c r="F29" s="4">
        <v>1</v>
      </c>
      <c r="G29" s="4" t="s">
        <v>23</v>
      </c>
      <c r="H29" s="4">
        <v>640</v>
      </c>
      <c r="I29" s="5">
        <f t="shared" si="0"/>
        <v>640</v>
      </c>
    </row>
    <row r="30" spans="4:9" x14ac:dyDescent="0.25">
      <c r="D30" s="2"/>
      <c r="E30" s="47"/>
      <c r="F30" s="47"/>
      <c r="G30" s="47"/>
      <c r="H30" s="47"/>
      <c r="I30">
        <f>SUM(I6:I29)</f>
        <v>37055</v>
      </c>
    </row>
  </sheetData>
  <mergeCells count="1">
    <mergeCell ref="E30:H3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сбис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user180</dc:creator>
  <cp:lastModifiedBy>татьяна петрова</cp:lastModifiedBy>
  <cp:lastPrinted>2026-05-07T12:01:40Z</cp:lastPrinted>
  <dcterms:created xsi:type="dcterms:W3CDTF">2021-05-25T06:29:00Z</dcterms:created>
  <dcterms:modified xsi:type="dcterms:W3CDTF">2026-05-07T12:19:46Z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4DEDDBCD182D4050B8DD7CB85A889FBF_13</vt:lpwstr>
  </property>
  <property fmtid="{D5CDD505-2E9C-101B-9397-08002B2CF9AE}" pid="3" name="KSOProductBuildVer">
    <vt:lpwstr>1049-12.2.0.20326</vt:lpwstr>
  </property>
</Properties>
</file>