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/>
  <mc:AlternateContent xmlns:mc="http://schemas.openxmlformats.org/markup-compatibility/2006">
    <mc:Choice Requires="x15">
      <x15ac:absPath xmlns:x15ac="http://schemas.microsoft.com/office/spreadsheetml/2010/11/ac" url="C:\Users\Secretar\YandexDisk\Обмен данными школа футбол\Контрактная служба\2026\Ед. поставщик\Сертификация стадиона\"/>
    </mc:Choice>
  </mc:AlternateContent>
  <xr:revisionPtr revIDLastSave="0" documentId="13_ncr:1_{7302725A-E945-457A-97D8-31AB3C957FA3}" xr6:coauthVersionLast="45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05.03.2025 года." sheetId="5" r:id="rId1"/>
    <sheet name="Лист1" sheetId="6" r:id="rId2"/>
  </sheets>
  <definedNames>
    <definedName name="_xlnm.Print_Area" localSheetId="0">'05.03.2025 года.'!$A$1:$O$13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J9" i="5" l="1"/>
  <c r="K9" i="5"/>
  <c r="M9" i="5" s="1"/>
  <c r="M10" i="5" s="1"/>
  <c r="J2" i="6"/>
  <c r="J3" i="6"/>
  <c r="J4" i="6"/>
  <c r="J5" i="6"/>
  <c r="J6" i="6"/>
  <c r="J7" i="6"/>
  <c r="J8" i="6"/>
  <c r="J9" i="6"/>
  <c r="J10" i="6"/>
  <c r="J11" i="6"/>
  <c r="J12" i="6"/>
  <c r="J13" i="6"/>
  <c r="J14" i="6"/>
  <c r="J15" i="6"/>
  <c r="J16" i="6"/>
  <c r="J17" i="6"/>
  <c r="J18" i="6"/>
  <c r="J1" i="6"/>
  <c r="G2" i="6"/>
  <c r="G3" i="6"/>
  <c r="G4" i="6"/>
  <c r="G5" i="6"/>
  <c r="G6" i="6"/>
  <c r="G7" i="6"/>
  <c r="G8" i="6"/>
  <c r="G9" i="6"/>
  <c r="G10" i="6"/>
  <c r="G11" i="6"/>
  <c r="G12" i="6"/>
  <c r="G13" i="6"/>
  <c r="G14" i="6"/>
  <c r="G15" i="6"/>
  <c r="G16" i="6"/>
  <c r="G17" i="6"/>
  <c r="G18" i="6"/>
  <c r="G1" i="6"/>
  <c r="E2" i="6"/>
  <c r="E3" i="6"/>
  <c r="E4" i="6"/>
  <c r="E5" i="6"/>
  <c r="E6" i="6"/>
  <c r="E7" i="6"/>
  <c r="E8" i="6"/>
  <c r="E9" i="6"/>
  <c r="E10" i="6"/>
  <c r="E11" i="6"/>
  <c r="E12" i="6"/>
  <c r="E13" i="6"/>
  <c r="E14" i="6"/>
  <c r="E15" i="6"/>
  <c r="E16" i="6"/>
  <c r="E17" i="6"/>
  <c r="E18" i="6"/>
  <c r="E1" i="6"/>
  <c r="E19" i="6" l="1"/>
  <c r="J19" i="6"/>
</calcChain>
</file>

<file path=xl/sharedStrings.xml><?xml version="1.0" encoding="utf-8"?>
<sst xmlns="http://schemas.openxmlformats.org/spreadsheetml/2006/main" count="30" uniqueCount="28">
  <si>
    <t>Наименование</t>
  </si>
  <si>
    <t>Кол-во</t>
  </si>
  <si>
    <t>№ п/п</t>
  </si>
  <si>
    <t>Ед. изм.</t>
  </si>
  <si>
    <t xml:space="preserve">Цена №4 
</t>
  </si>
  <si>
    <t xml:space="preserve">Цена №5 
</t>
  </si>
  <si>
    <t>СОГЛАСОВАНО</t>
  </si>
  <si>
    <t xml:space="preserve">   </t>
  </si>
  <si>
    <t>Наименьшая цена за ед. руб.</t>
  </si>
  <si>
    <t>УТВЕРЖДАЮ</t>
  </si>
  <si>
    <t>______________С.И.Кириллов</t>
  </si>
  <si>
    <t>______________Н.А.Ильичева</t>
  </si>
  <si>
    <t>шт</t>
  </si>
  <si>
    <t>Услуга по проведению работ по сертификации стадиона</t>
  </si>
  <si>
    <t>Наименьшая цена  без НДС, руб.</t>
  </si>
  <si>
    <t xml:space="preserve">Сумма без НДС, руб. </t>
  </si>
  <si>
    <t>Определнение цены контракта проведено на основании тарифного метода в соответствии с приказом Министерства экономического развития Российской Федерации от 02.10.2013 №567 "Об утверждении Методических рекомендаций по применению методов определения начальной (максимальной) цены контракта, цены контракта, заключаемого с единственным поставщиком (подрядчиком, исполнителем)"
Расчет составил____________________Э.Д. Дуль</t>
  </si>
  <si>
    <t xml:space="preserve">Источник №1 (положение РФС, утв. №319.3 от 17.04.2025) </t>
  </si>
  <si>
    <t xml:space="preserve">Источник № 2 </t>
  </si>
  <si>
    <t>Источник №3</t>
  </si>
  <si>
    <t>-</t>
  </si>
  <si>
    <t xml:space="preserve">Итого без НДС руб: </t>
  </si>
  <si>
    <t xml:space="preserve">Начальник отдела молодежной политики, физической культуры и спорта администрации Пушкинского района Санкт-Петербурга                                                                                                                                                                          </t>
  </si>
  <si>
    <t xml:space="preserve">Директор ГБУ ДО СШ по футболу 
Пушкинского района Санкт-Петербурга 
                                                                                                                                                                                                         </t>
  </si>
  <si>
    <t>«_____»____________2026 г.</t>
  </si>
  <si>
    <t>05.05.2026 г.</t>
  </si>
  <si>
    <t>Расчет начальной (максимальной) цены контракта на
 оказание услуг по проведению работ по сертификации стадиона для нужд ГБУ ДО СШ по футболу Пушкинского района Санкт-Петербурга в 2026  году</t>
  </si>
  <si>
    <t>Цена услуги без НДС, руб.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</si>
</sst>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General"/>
  </numFmts>
  <fonts count="15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name val="Calibri"/>
      <family val="2"/>
      <charset val="204"/>
      <scheme val="minor"/>
    </font>
    <font>
      <sz val="10"/>
      <name val="Arial"/>
      <family val="2"/>
      <charset val="204"/>
    </font>
    <font>
      <b/>
      <sz val="10"/>
      <name val="Times New Roman"/>
      <family val="1"/>
      <charset val="204"/>
    </font>
    <font>
      <sz val="11"/>
      <color rgb="FF000000"/>
      <name val="Calibri"/>
      <family val="2"/>
      <charset val="204"/>
    </font>
    <font>
      <b/>
      <sz val="11"/>
      <name val="Calibri"/>
      <family val="2"/>
      <charset val="204"/>
      <scheme val="minor"/>
    </font>
    <font>
      <sz val="10"/>
      <name val="Calibri"/>
      <family val="2"/>
      <charset val="204"/>
      <scheme val="minor"/>
    </font>
    <font>
      <sz val="10"/>
      <color rgb="FF000000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name val="Times New Roman"/>
      <family val="1"/>
      <charset val="204"/>
    </font>
    <font>
      <sz val="8"/>
      <name val="Calibri"/>
      <family val="2"/>
      <charset val="204"/>
      <scheme val="minor"/>
    </font>
    <font>
      <b/>
      <sz val="9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64" fontId="5" fillId="0" borderId="0" applyBorder="0" applyProtection="0"/>
  </cellStyleXfs>
  <cellXfs count="47">
    <xf numFmtId="0" fontId="0" fillId="0" borderId="0" xfId="0"/>
    <xf numFmtId="0" fontId="2" fillId="0" borderId="0" xfId="0" applyFont="1"/>
    <xf numFmtId="0" fontId="2" fillId="0" borderId="0" xfId="0" applyFont="1" applyAlignment="1">
      <alignment vertical="top"/>
    </xf>
    <xf numFmtId="0" fontId="3" fillId="0" borderId="0" xfId="0" applyFont="1" applyAlignment="1">
      <alignment horizontal="left" vertical="top"/>
    </xf>
    <xf numFmtId="0" fontId="1" fillId="0" borderId="0" xfId="0" applyFont="1" applyAlignment="1">
      <alignment horizontal="left" vertical="top"/>
    </xf>
    <xf numFmtId="0" fontId="1" fillId="0" borderId="0" xfId="0" applyFont="1" applyAlignment="1">
      <alignment horizontal="left" vertical="top" wrapText="1"/>
    </xf>
    <xf numFmtId="0" fontId="6" fillId="0" borderId="0" xfId="0" applyFont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left" vertical="top"/>
    </xf>
    <xf numFmtId="0" fontId="6" fillId="0" borderId="0" xfId="0" applyFont="1"/>
    <xf numFmtId="0" fontId="8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vertical="top"/>
    </xf>
    <xf numFmtId="0" fontId="1" fillId="0" borderId="0" xfId="0" applyFont="1" applyAlignment="1">
      <alignment horizontal="center" vertical="top"/>
    </xf>
    <xf numFmtId="0" fontId="9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top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2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2" fontId="11" fillId="2" borderId="1" xfId="0" applyNumberFormat="1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2" fontId="9" fillId="2" borderId="5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1" fontId="10" fillId="2" borderId="5" xfId="0" applyNumberFormat="1" applyFont="1" applyFill="1" applyBorder="1" applyAlignment="1">
      <alignment horizontal="center" vertical="center" wrapText="1"/>
    </xf>
    <xf numFmtId="49" fontId="10" fillId="2" borderId="5" xfId="0" applyNumberFormat="1" applyFont="1" applyFill="1" applyBorder="1" applyAlignment="1">
      <alignment horizontal="center" vertical="center" wrapText="1"/>
    </xf>
    <xf numFmtId="164" fontId="10" fillId="2" borderId="5" xfId="0" applyNumberFormat="1" applyFont="1" applyFill="1" applyBorder="1" applyAlignment="1">
      <alignment horizontal="center" vertical="center" wrapText="1"/>
    </xf>
    <xf numFmtId="0" fontId="1" fillId="0" borderId="3" xfId="0" applyFont="1" applyBorder="1" applyAlignment="1">
      <alignment horizontal="left" wrapText="1"/>
    </xf>
    <xf numFmtId="164" fontId="10" fillId="0" borderId="0" xfId="1" applyFont="1" applyAlignment="1">
      <alignment horizontal="left" vertical="top" wrapText="1"/>
    </xf>
    <xf numFmtId="164" fontId="10" fillId="0" borderId="0" xfId="1" applyFont="1" applyAlignment="1">
      <alignment horizontal="left" wrapText="1"/>
    </xf>
    <xf numFmtId="164" fontId="10" fillId="0" borderId="0" xfId="1" applyFont="1" applyAlignment="1">
      <alignment horizontal="left" vertical="center" wrapText="1"/>
    </xf>
    <xf numFmtId="14" fontId="7" fillId="0" borderId="0" xfId="0" applyNumberFormat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12" fillId="2" borderId="4" xfId="0" applyFont="1" applyFill="1" applyBorder="1" applyAlignment="1">
      <alignment horizontal="center" vertical="center" wrapText="1"/>
    </xf>
    <xf numFmtId="0" fontId="12" fillId="2" borderId="5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4" fillId="2" borderId="1" xfId="0" applyFont="1" applyFill="1" applyBorder="1" applyAlignment="1">
      <alignment horizontal="right" vertical="center" wrapText="1"/>
    </xf>
    <xf numFmtId="0" fontId="4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164" fontId="11" fillId="0" borderId="0" xfId="1" applyFont="1" applyAlignment="1">
      <alignment horizontal="left" wrapText="1"/>
    </xf>
  </cellXfs>
  <cellStyles count="2">
    <cellStyle name="Excel Built-in Normal" xfId="1" xr:uid="{00000000-0005-0000-0000-000000000000}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2"/>
  <sheetViews>
    <sheetView tabSelected="1" zoomScaleNormal="100" zoomScaleSheetLayoutView="86" workbookViewId="0">
      <selection activeCell="E7" sqref="E7:I7"/>
    </sheetView>
  </sheetViews>
  <sheetFormatPr defaultColWidth="9.140625" defaultRowHeight="15" x14ac:dyDescent="0.25"/>
  <cols>
    <col min="1" max="1" width="4" style="1" customWidth="1"/>
    <col min="2" max="2" width="29.28515625" style="2" customWidth="1"/>
    <col min="3" max="3" width="8.85546875" style="1" customWidth="1"/>
    <col min="4" max="4" width="7.42578125" style="18" customWidth="1"/>
    <col min="5" max="5" width="16.28515625" style="20" customWidth="1"/>
    <col min="6" max="6" width="13.42578125" style="20" customWidth="1"/>
    <col min="7" max="7" width="12.5703125" style="20" customWidth="1"/>
    <col min="8" max="9" width="9.7109375" style="1" hidden="1" customWidth="1"/>
    <col min="10" max="10" width="12.5703125" style="1" customWidth="1"/>
    <col min="11" max="11" width="11.7109375" style="1" customWidth="1"/>
    <col min="12" max="12" width="10" style="1" hidden="1" customWidth="1"/>
    <col min="13" max="13" width="23.28515625" style="1" customWidth="1"/>
    <col min="14" max="14" width="0.85546875" style="3" customWidth="1"/>
    <col min="15" max="15" width="14" style="1" customWidth="1"/>
    <col min="16" max="16" width="13.140625" style="1" customWidth="1"/>
    <col min="17" max="17" width="11.85546875" style="1" customWidth="1"/>
    <col min="18" max="18" width="10.42578125" style="1" customWidth="1"/>
    <col min="19" max="19" width="10.7109375" style="1" customWidth="1"/>
    <col min="20" max="20" width="11.7109375" style="1" customWidth="1"/>
    <col min="21" max="16384" width="9.140625" style="1"/>
  </cols>
  <sheetData>
    <row r="1" spans="1:20" x14ac:dyDescent="0.25">
      <c r="A1" s="13"/>
      <c r="B1" s="14"/>
      <c r="C1" s="13"/>
      <c r="D1" s="15"/>
      <c r="E1" s="19"/>
      <c r="F1" s="19"/>
      <c r="G1" s="19"/>
      <c r="H1" s="13"/>
      <c r="I1" s="13"/>
      <c r="J1" s="13"/>
      <c r="K1" s="40"/>
      <c r="L1" s="40"/>
      <c r="M1" s="40"/>
    </row>
    <row r="2" spans="1:20" ht="20.25" customHeight="1" x14ac:dyDescent="0.25">
      <c r="A2" s="13"/>
      <c r="B2" s="46" t="s">
        <v>6</v>
      </c>
      <c r="C2" s="46"/>
      <c r="D2" s="46"/>
      <c r="E2" s="46"/>
      <c r="F2" s="19"/>
      <c r="G2" s="19"/>
      <c r="H2" s="13"/>
      <c r="I2" s="13"/>
      <c r="J2" s="13"/>
      <c r="K2" s="46" t="s">
        <v>9</v>
      </c>
      <c r="L2" s="46"/>
      <c r="M2" s="46"/>
      <c r="N2" s="46"/>
      <c r="O2" s="46"/>
    </row>
    <row r="3" spans="1:20" ht="55.5" customHeight="1" x14ac:dyDescent="0.25">
      <c r="A3" s="13"/>
      <c r="B3" s="33" t="s">
        <v>22</v>
      </c>
      <c r="C3" s="33"/>
      <c r="D3" s="33"/>
      <c r="E3" s="33"/>
      <c r="F3" s="19"/>
      <c r="G3" s="19"/>
      <c r="H3" s="13"/>
      <c r="I3" s="13"/>
      <c r="J3" s="13"/>
      <c r="K3" s="35" t="s">
        <v>23</v>
      </c>
      <c r="L3" s="35"/>
      <c r="M3" s="35"/>
      <c r="N3" s="35"/>
      <c r="O3" s="35"/>
    </row>
    <row r="4" spans="1:20" ht="23.25" customHeight="1" x14ac:dyDescent="0.25">
      <c r="A4" s="13"/>
      <c r="B4" s="34" t="s">
        <v>11</v>
      </c>
      <c r="C4" s="34"/>
      <c r="D4" s="34"/>
      <c r="E4" s="34"/>
      <c r="F4" s="19"/>
      <c r="G4" s="19"/>
      <c r="H4" s="13"/>
      <c r="I4" s="13"/>
      <c r="J4" s="13"/>
      <c r="K4" s="34" t="s">
        <v>10</v>
      </c>
      <c r="L4" s="34"/>
      <c r="M4" s="34"/>
      <c r="N4" s="34"/>
      <c r="O4" s="34"/>
    </row>
    <row r="5" spans="1:20" ht="25.5" customHeight="1" x14ac:dyDescent="0.25">
      <c r="A5" s="13"/>
      <c r="B5" s="35" t="s">
        <v>24</v>
      </c>
      <c r="C5" s="35"/>
      <c r="D5" s="35"/>
      <c r="E5" s="35"/>
      <c r="F5" s="19"/>
      <c r="G5" s="19"/>
      <c r="H5" s="13"/>
      <c r="I5" s="13"/>
      <c r="J5" s="13"/>
      <c r="K5" s="35" t="s">
        <v>24</v>
      </c>
      <c r="L5" s="35"/>
      <c r="M5" s="35"/>
      <c r="N5" s="35"/>
      <c r="O5" s="35"/>
    </row>
    <row r="6" spans="1:20" ht="51" customHeight="1" x14ac:dyDescent="0.25">
      <c r="A6" s="42" t="s">
        <v>26</v>
      </c>
      <c r="B6" s="43"/>
      <c r="C6" s="43"/>
      <c r="D6" s="43"/>
      <c r="E6" s="43"/>
      <c r="F6" s="43"/>
      <c r="G6" s="43"/>
      <c r="H6" s="43"/>
      <c r="I6" s="43"/>
      <c r="J6" s="43"/>
      <c r="K6" s="43"/>
      <c r="L6" s="43"/>
      <c r="M6" s="43"/>
      <c r="N6" s="4"/>
    </row>
    <row r="7" spans="1:20" ht="23.25" customHeight="1" x14ac:dyDescent="0.25">
      <c r="A7" s="45" t="s">
        <v>2</v>
      </c>
      <c r="B7" s="44" t="s">
        <v>0</v>
      </c>
      <c r="C7" s="44" t="s">
        <v>3</v>
      </c>
      <c r="D7" s="44" t="s">
        <v>1</v>
      </c>
      <c r="E7" s="44" t="s">
        <v>27</v>
      </c>
      <c r="F7" s="44"/>
      <c r="G7" s="44"/>
      <c r="H7" s="44"/>
      <c r="I7" s="44"/>
      <c r="J7" s="44" t="s">
        <v>8</v>
      </c>
      <c r="K7" s="38" t="s">
        <v>14</v>
      </c>
      <c r="L7" s="44"/>
      <c r="M7" s="44" t="s">
        <v>15</v>
      </c>
      <c r="N7" s="5"/>
    </row>
    <row r="8" spans="1:20" ht="51.75" customHeight="1" x14ac:dyDescent="0.25">
      <c r="A8" s="45"/>
      <c r="B8" s="44"/>
      <c r="C8" s="44"/>
      <c r="D8" s="44"/>
      <c r="E8" s="28" t="s">
        <v>17</v>
      </c>
      <c r="F8" s="28" t="s">
        <v>18</v>
      </c>
      <c r="G8" s="28" t="s">
        <v>19</v>
      </c>
      <c r="H8" s="21" t="s">
        <v>4</v>
      </c>
      <c r="I8" s="21" t="s">
        <v>5</v>
      </c>
      <c r="J8" s="44"/>
      <c r="K8" s="39"/>
      <c r="L8" s="44"/>
      <c r="M8" s="44"/>
      <c r="N8" s="5"/>
    </row>
    <row r="9" spans="1:20" ht="49.5" customHeight="1" x14ac:dyDescent="0.25">
      <c r="A9" s="22">
        <v>1</v>
      </c>
      <c r="B9" s="21" t="s">
        <v>13</v>
      </c>
      <c r="C9" s="26" t="s">
        <v>12</v>
      </c>
      <c r="D9" s="29">
        <v>1</v>
      </c>
      <c r="E9" s="27">
        <v>25000</v>
      </c>
      <c r="F9" s="31" t="s">
        <v>20</v>
      </c>
      <c r="G9" s="30" t="s">
        <v>20</v>
      </c>
      <c r="H9" s="26"/>
      <c r="I9" s="26"/>
      <c r="J9" s="27">
        <f>25000</f>
        <v>25000</v>
      </c>
      <c r="K9" s="23">
        <f>E9</f>
        <v>25000</v>
      </c>
      <c r="L9" s="24"/>
      <c r="M9" s="23">
        <f>D9*K9</f>
        <v>25000</v>
      </c>
      <c r="N9" s="5"/>
      <c r="P9" s="11"/>
    </row>
    <row r="10" spans="1:20" ht="18.75" customHeight="1" x14ac:dyDescent="0.25">
      <c r="A10" s="41" t="s">
        <v>21</v>
      </c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25">
        <f>SUM(M9:M9)</f>
        <v>25000</v>
      </c>
      <c r="N10" s="4"/>
      <c r="O10" s="9"/>
      <c r="P10" s="10"/>
      <c r="T10" s="6"/>
    </row>
    <row r="11" spans="1:20" ht="73.5" customHeight="1" x14ac:dyDescent="0.25">
      <c r="A11" s="32" t="s">
        <v>16</v>
      </c>
      <c r="B11" s="32"/>
      <c r="C11" s="32"/>
      <c r="D11" s="32"/>
      <c r="E11" s="32"/>
      <c r="F11" s="32"/>
      <c r="G11" s="32"/>
      <c r="H11" s="32"/>
      <c r="I11" s="32"/>
      <c r="J11" s="32"/>
      <c r="K11" s="32"/>
      <c r="L11" s="32"/>
      <c r="M11" s="32"/>
      <c r="N11" s="8"/>
      <c r="P11" s="10"/>
    </row>
    <row r="12" spans="1:20" ht="15" customHeight="1" x14ac:dyDescent="0.25">
      <c r="A12" s="36" t="s">
        <v>25</v>
      </c>
      <c r="B12" s="37"/>
      <c r="C12" s="37"/>
      <c r="D12" s="37"/>
      <c r="E12" s="37"/>
      <c r="F12" s="37"/>
      <c r="G12" s="37"/>
      <c r="H12" s="37"/>
      <c r="I12" s="37"/>
      <c r="J12" s="37"/>
      <c r="K12" s="37"/>
      <c r="L12" s="7"/>
      <c r="M12" s="7"/>
    </row>
  </sheetData>
  <protectedRanges>
    <protectedRange sqref="A11:I11" name="Диапазон1_2_1"/>
  </protectedRanges>
  <mergeCells count="22">
    <mergeCell ref="K1:M1"/>
    <mergeCell ref="A10:L10"/>
    <mergeCell ref="A6:M6"/>
    <mergeCell ref="L7:L8"/>
    <mergeCell ref="M7:M8"/>
    <mergeCell ref="A7:A8"/>
    <mergeCell ref="B7:B8"/>
    <mergeCell ref="C7:C8"/>
    <mergeCell ref="D7:D8"/>
    <mergeCell ref="E7:I7"/>
    <mergeCell ref="J7:J8"/>
    <mergeCell ref="B2:E2"/>
    <mergeCell ref="K2:O2"/>
    <mergeCell ref="K3:O3"/>
    <mergeCell ref="K4:O4"/>
    <mergeCell ref="K5:O5"/>
    <mergeCell ref="A11:M11"/>
    <mergeCell ref="B3:E3"/>
    <mergeCell ref="B4:E4"/>
    <mergeCell ref="B5:E5"/>
    <mergeCell ref="A12:K12"/>
    <mergeCell ref="K7:K8"/>
  </mergeCells>
  <phoneticPr fontId="13" type="noConversion"/>
  <printOptions horizontalCentered="1" verticalCentered="1"/>
  <pageMargins left="0.11811023622047245" right="0.11811023622047245" top="0.55118110236220474" bottom="0.15748031496062992" header="0" footer="0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C1:K19"/>
  <sheetViews>
    <sheetView workbookViewId="0">
      <selection activeCell="J1" sqref="J1:J18"/>
    </sheetView>
  </sheetViews>
  <sheetFormatPr defaultRowHeight="15" x14ac:dyDescent="0.25"/>
  <cols>
    <col min="5" max="5" width="15.5703125" customWidth="1"/>
  </cols>
  <sheetData>
    <row r="1" spans="3:11" x14ac:dyDescent="0.25">
      <c r="C1" s="16">
        <v>68</v>
      </c>
      <c r="D1" s="12">
        <v>203.33</v>
      </c>
      <c r="E1">
        <f>D1*C1</f>
        <v>13826.44</v>
      </c>
      <c r="G1">
        <f>D1*0.90343268579</f>
        <v>183.69496800168071</v>
      </c>
      <c r="I1">
        <v>183.69</v>
      </c>
      <c r="J1">
        <f>I1*C1</f>
        <v>12490.92</v>
      </c>
    </row>
    <row r="2" spans="3:11" x14ac:dyDescent="0.25">
      <c r="C2" s="17">
        <v>68</v>
      </c>
      <c r="D2" s="12">
        <v>136.66999999999999</v>
      </c>
      <c r="E2">
        <f t="shared" ref="E2:E18" si="0">D2*C2</f>
        <v>9293.56</v>
      </c>
      <c r="G2">
        <f t="shared" ref="G2:G18" si="1">D2*0.90343268579</f>
        <v>123.47214516691929</v>
      </c>
      <c r="I2">
        <v>123.47</v>
      </c>
      <c r="J2">
        <f t="shared" ref="J2:J18" si="2">I2*C2</f>
        <v>8395.9599999999991</v>
      </c>
    </row>
    <row r="3" spans="3:11" x14ac:dyDescent="0.25">
      <c r="C3" s="17">
        <v>68</v>
      </c>
      <c r="D3" s="12">
        <v>136.66999999999999</v>
      </c>
      <c r="E3">
        <f t="shared" si="0"/>
        <v>9293.56</v>
      </c>
      <c r="G3">
        <f t="shared" si="1"/>
        <v>123.47214516691929</v>
      </c>
      <c r="I3">
        <v>123.47</v>
      </c>
      <c r="J3">
        <f t="shared" si="2"/>
        <v>8395.9599999999991</v>
      </c>
    </row>
    <row r="4" spans="3:11" x14ac:dyDescent="0.25">
      <c r="C4" s="17">
        <v>68</v>
      </c>
      <c r="D4" s="12">
        <v>136.66999999999999</v>
      </c>
      <c r="E4">
        <f t="shared" si="0"/>
        <v>9293.56</v>
      </c>
      <c r="G4">
        <f t="shared" si="1"/>
        <v>123.47214516691929</v>
      </c>
      <c r="I4">
        <v>123.47</v>
      </c>
      <c r="J4">
        <f t="shared" si="2"/>
        <v>8395.9599999999991</v>
      </c>
    </row>
    <row r="5" spans="3:11" x14ac:dyDescent="0.25">
      <c r="C5" s="17">
        <v>68</v>
      </c>
      <c r="D5" s="12">
        <v>136.66999999999999</v>
      </c>
      <c r="E5">
        <f t="shared" si="0"/>
        <v>9293.56</v>
      </c>
      <c r="G5">
        <f t="shared" si="1"/>
        <v>123.47214516691929</v>
      </c>
      <c r="I5">
        <v>123.47</v>
      </c>
      <c r="J5">
        <f t="shared" si="2"/>
        <v>8395.9599999999991</v>
      </c>
    </row>
    <row r="6" spans="3:11" x14ac:dyDescent="0.25">
      <c r="C6" s="17">
        <v>68</v>
      </c>
      <c r="D6" s="12">
        <v>136.66999999999999</v>
      </c>
      <c r="E6">
        <f t="shared" si="0"/>
        <v>9293.56</v>
      </c>
      <c r="G6">
        <f t="shared" si="1"/>
        <v>123.47214516691929</v>
      </c>
      <c r="I6">
        <v>123.47</v>
      </c>
      <c r="J6">
        <f t="shared" si="2"/>
        <v>8395.9599999999991</v>
      </c>
    </row>
    <row r="7" spans="3:11" x14ac:dyDescent="0.25">
      <c r="C7" s="17">
        <v>56</v>
      </c>
      <c r="D7" s="12">
        <v>623.33000000000004</v>
      </c>
      <c r="E7">
        <f t="shared" si="0"/>
        <v>34906.480000000003</v>
      </c>
      <c r="G7">
        <f t="shared" si="1"/>
        <v>563.1366960334808</v>
      </c>
      <c r="I7">
        <v>563.13</v>
      </c>
      <c r="J7">
        <f t="shared" si="2"/>
        <v>31535.279999999999</v>
      </c>
    </row>
    <row r="8" spans="3:11" x14ac:dyDescent="0.25">
      <c r="C8" s="17">
        <v>68</v>
      </c>
      <c r="D8" s="12">
        <v>330</v>
      </c>
      <c r="E8">
        <f t="shared" si="0"/>
        <v>22440</v>
      </c>
      <c r="G8">
        <f t="shared" si="1"/>
        <v>298.1327863107</v>
      </c>
      <c r="I8">
        <v>298.13</v>
      </c>
      <c r="J8">
        <f t="shared" si="2"/>
        <v>20272.84</v>
      </c>
    </row>
    <row r="9" spans="3:11" x14ac:dyDescent="0.25">
      <c r="C9" s="17">
        <v>68</v>
      </c>
      <c r="D9" s="12">
        <v>190</v>
      </c>
      <c r="E9">
        <f t="shared" si="0"/>
        <v>12920</v>
      </c>
      <c r="G9">
        <f t="shared" si="1"/>
        <v>171.65221030009999</v>
      </c>
      <c r="I9">
        <v>171.65</v>
      </c>
      <c r="J9">
        <f t="shared" si="2"/>
        <v>11672.2</v>
      </c>
    </row>
    <row r="10" spans="3:11" x14ac:dyDescent="0.25">
      <c r="C10" s="17">
        <v>68</v>
      </c>
      <c r="D10" s="12">
        <v>240</v>
      </c>
      <c r="E10">
        <f t="shared" si="0"/>
        <v>16320</v>
      </c>
      <c r="G10">
        <f t="shared" si="1"/>
        <v>216.82384458960001</v>
      </c>
      <c r="I10">
        <v>216.82</v>
      </c>
      <c r="J10">
        <f t="shared" si="2"/>
        <v>14743.76</v>
      </c>
    </row>
    <row r="11" spans="3:11" x14ac:dyDescent="0.25">
      <c r="C11" s="17">
        <v>68</v>
      </c>
      <c r="D11" s="12">
        <v>190</v>
      </c>
      <c r="E11">
        <f t="shared" si="0"/>
        <v>12920</v>
      </c>
      <c r="G11">
        <f t="shared" si="1"/>
        <v>171.65221030009999</v>
      </c>
      <c r="I11">
        <v>171.65</v>
      </c>
      <c r="J11">
        <f t="shared" si="2"/>
        <v>11672.2</v>
      </c>
    </row>
    <row r="12" spans="3:11" x14ac:dyDescent="0.25">
      <c r="C12" s="17">
        <v>68</v>
      </c>
      <c r="D12" s="12">
        <v>236.67</v>
      </c>
      <c r="E12">
        <f t="shared" si="0"/>
        <v>16093.56</v>
      </c>
      <c r="G12">
        <f t="shared" si="1"/>
        <v>213.8154137459193</v>
      </c>
      <c r="I12">
        <v>213.81</v>
      </c>
      <c r="J12">
        <f t="shared" si="2"/>
        <v>14539.08</v>
      </c>
    </row>
    <row r="13" spans="3:11" x14ac:dyDescent="0.25">
      <c r="C13" s="17">
        <v>37</v>
      </c>
      <c r="D13" s="12">
        <v>1546.67</v>
      </c>
      <c r="E13">
        <f t="shared" si="0"/>
        <v>57226.79</v>
      </c>
      <c r="G13">
        <f t="shared" si="1"/>
        <v>1397.3122321308194</v>
      </c>
      <c r="I13">
        <v>1397.31</v>
      </c>
      <c r="J13">
        <f t="shared" si="2"/>
        <v>51700.47</v>
      </c>
    </row>
    <row r="14" spans="3:11" x14ac:dyDescent="0.25">
      <c r="C14" s="17">
        <v>56</v>
      </c>
      <c r="D14" s="12">
        <v>933.33</v>
      </c>
      <c r="E14">
        <f t="shared" si="0"/>
        <v>52266.48</v>
      </c>
      <c r="G14">
        <f t="shared" si="1"/>
        <v>843.2008286283808</v>
      </c>
      <c r="I14">
        <v>843.2</v>
      </c>
      <c r="J14">
        <f t="shared" si="2"/>
        <v>47219.200000000004</v>
      </c>
    </row>
    <row r="15" spans="3:11" x14ac:dyDescent="0.25">
      <c r="C15" s="17">
        <v>41</v>
      </c>
      <c r="D15" s="12">
        <v>53.33</v>
      </c>
      <c r="E15">
        <f t="shared" si="0"/>
        <v>2186.5299999999997</v>
      </c>
      <c r="G15">
        <f t="shared" si="1"/>
        <v>48.180065133180698</v>
      </c>
      <c r="I15">
        <v>48.18</v>
      </c>
      <c r="J15">
        <f t="shared" si="2"/>
        <v>1975.3799999999999</v>
      </c>
    </row>
    <row r="16" spans="3:11" x14ac:dyDescent="0.25">
      <c r="C16" s="17">
        <v>68</v>
      </c>
      <c r="D16" s="12">
        <v>306.67</v>
      </c>
      <c r="E16">
        <f t="shared" si="0"/>
        <v>20853.560000000001</v>
      </c>
      <c r="G16">
        <f t="shared" si="1"/>
        <v>277.05570175121932</v>
      </c>
      <c r="I16">
        <v>277.05</v>
      </c>
      <c r="J16">
        <f t="shared" si="2"/>
        <v>18839.400000000001</v>
      </c>
      <c r="K16" t="s">
        <v>7</v>
      </c>
    </row>
    <row r="17" spans="3:10" x14ac:dyDescent="0.25">
      <c r="C17" s="17">
        <v>36</v>
      </c>
      <c r="D17" s="12">
        <v>346.67</v>
      </c>
      <c r="E17">
        <f t="shared" si="0"/>
        <v>12480.12</v>
      </c>
      <c r="G17">
        <f t="shared" si="1"/>
        <v>313.19300918281931</v>
      </c>
      <c r="I17">
        <v>313.27999999999997</v>
      </c>
      <c r="J17">
        <f t="shared" si="2"/>
        <v>11278.079999999998</v>
      </c>
    </row>
    <row r="18" spans="3:10" x14ac:dyDescent="0.25">
      <c r="C18" s="17">
        <v>4</v>
      </c>
      <c r="D18" s="12">
        <v>686.67</v>
      </c>
      <c r="E18">
        <f t="shared" si="0"/>
        <v>2746.68</v>
      </c>
      <c r="G18">
        <f t="shared" si="1"/>
        <v>620.36012235141925</v>
      </c>
      <c r="I18">
        <v>620.34</v>
      </c>
      <c r="J18">
        <f t="shared" si="2"/>
        <v>2481.36</v>
      </c>
    </row>
    <row r="19" spans="3:10" x14ac:dyDescent="0.25">
      <c r="E19">
        <f>SUM(E1:E18)</f>
        <v>323654.44</v>
      </c>
      <c r="J19">
        <f>SUM(J1:J18)</f>
        <v>292399.97000000003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05.03.2025 года.</vt:lpstr>
      <vt:lpstr>Лист1</vt:lpstr>
      <vt:lpstr>'05.03.2025 года.'!Область_печати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Большакова М.Д</dc:creator>
  <cp:lastModifiedBy>Secretar</cp:lastModifiedBy>
  <cp:lastPrinted>2026-05-05T14:08:22Z</cp:lastPrinted>
  <dcterms:created xsi:type="dcterms:W3CDTF">2015-01-22T09:26:13Z</dcterms:created>
  <dcterms:modified xsi:type="dcterms:W3CDTF">2026-05-05T14:08:43Z</dcterms:modified>
</cp:coreProperties>
</file>