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257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"/>
  <c r="I30"/>
  <c r="N24"/>
  <c r="M11"/>
  <c r="J30"/>
  <c r="B19"/>
  <c r="C19"/>
  <c r="H19"/>
  <c r="J24" l="1"/>
  <c r="M5" l="1"/>
  <c r="M4"/>
  <c r="F30"/>
  <c r="D30"/>
  <c r="C30"/>
  <c r="B30"/>
  <c r="D24"/>
  <c r="C24"/>
  <c r="A24"/>
  <c r="B24"/>
  <c r="M7"/>
  <c r="M6" l="1"/>
  <c r="A30" l="1"/>
  <c r="M9"/>
  <c r="M10"/>
  <c r="O30"/>
  <c r="M31" l="1"/>
  <c r="F29"/>
  <c r="R15" l="1"/>
  <c r="H30" s="1"/>
  <c r="M8"/>
  <c r="H24" s="1"/>
  <c r="H15" l="1"/>
  <c r="L24" s="1"/>
  <c r="M15" l="1"/>
  <c r="C29" l="1"/>
  <c r="C23"/>
  <c r="B34" l="1"/>
</calcChain>
</file>

<file path=xl/sharedStrings.xml><?xml version="1.0" encoding="utf-8"?>
<sst xmlns="http://schemas.openxmlformats.org/spreadsheetml/2006/main" count="103" uniqueCount="75">
  <si>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</si>
  <si>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</si>
  <si>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</si>
  <si>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</si>
  <si>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</si>
  <si>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</si>
  <si>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</si>
  <si>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</si>
  <si>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</si>
  <si>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</si>
  <si>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</si>
  <si>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</si>
  <si>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</si>
  <si>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</si>
  <si>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</si>
  <si>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</si>
  <si>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</si>
  <si>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</si>
  <si>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</si>
  <si>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</si>
  <si>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</si>
  <si>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</si>
  <si>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</si>
  <si>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</si>
  <si>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</si>
  <si>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</si>
  <si>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</si>
  <si>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</si>
  <si>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</si>
  <si>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</si>
  <si>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</si>
  <si>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</si>
  <si>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</si>
  <si>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</si>
  <si>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</si>
  <si>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</si>
  <si>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</si>
  <si>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</si>
  <si>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</si>
  <si>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</si>
  <si>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</si>
  <si>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</si>
  <si>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</si>
  <si>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</si>
  <si>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</si>
  <si>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ДИАЗЕПАМ</t>
  </si>
  <si>
    <t>РАСТВОР ДЛЯ ИНЪЕКЦИЙ ; дозировка: 5 мг/мл, 2 мл*</t>
  </si>
  <si>
    <t xml:space="preserve">Вл.Вып.к.Перв.Уп.Втор.Уп.Пр.Дальхимфарм ОАО, Россия (2702010564);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</si>
  <si>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</si>
  <si>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</si>
  <si>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</si>
  <si>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</si>
  <si>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</si>
  <si>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</si>
  <si>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21.20.10.235-000014-1-00090-0000000000000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</si>
  <si>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</si>
  <si>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Референтная цена
</t>
  </si>
  <si>
    <t xml:space="preserve">Сибазон, раствор для внутривенного и внутримышечного введения, 5 мг/мл, 2 мл - ампулы (5) / в комплекте с ножом ампульным или скарификатором, если необходим для ампул данного типа / - упаковки ячейковые контурные (1) - пачки картонные </t>
  </si>
  <si>
    <t xml:space="preserve">ЛП-006703 
05.08.2024 1132/20-24 </t>
  </si>
  <si>
    <t xml:space="preserve">Сибазон, раствор для внутривенного и внутримышечного введения, 5 мг/мл, 2 мл - ампулы (5) - пачки картонные </t>
  </si>
  <si>
    <t>см[3*];^мл</t>
  </si>
  <si>
    <t xml:space="preserve">Р N002572/01 
24.03.2025 339/20-25 </t>
  </si>
  <si>
    <t xml:space="preserve">Сибазон, раствор для внутривенного и внутримышечного введения -, 5 мг/мл, 2 мл - ампулы (10) - пачки картонные </t>
  </si>
  <si>
    <t xml:space="preserve">ЛП-№(006966)-(РГ-RU) 
09.01.2025 25-7-4311407-изм </t>
  </si>
  <si>
    <t xml:space="preserve">ЛП-№(010252)-(РГ-RU) 
30.06.2025 25-7-4329512-изм </t>
  </si>
  <si>
    <t xml:space="preserve">ЛП-№(006966)-(РГ-RU) 
26.05.2025 722/20-25 </t>
  </si>
  <si>
    <t>1.4. Сводная информация о минимальном значении НЦ единицы товара:</t>
  </si>
  <si>
    <t>-</t>
  </si>
  <si>
    <t>Исполнитель______________________ Салоп Н.О.</t>
  </si>
  <si>
    <t>введено в ГО 28.11.2019 ОСГ 3 года. Нет на фарм рынке</t>
  </si>
  <si>
    <t>введено в ГО  11.01. 2019 ОСГ 3 года. Нет на фарм рынке</t>
  </si>
  <si>
    <t>введено в ГО</t>
  </si>
  <si>
    <t xml:space="preserve">Начальная максимальная цена контракта 26 877  руб. 00 коп. (Двадцать шесть тысяч восемьсот семьдесят семь  рублей 00 коп.) </t>
  </si>
  <si>
    <t xml:space="preserve">    </t>
  </si>
  <si>
    <t xml:space="preserve">КП
Вх. КП №88 от 12.05.26
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</si>
</sst>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0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5" tint="0.59999389629810485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70" fontId="9" fillId="9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1" fillId="2" borderId="1" xfId="0" applyNumberFormat="1" applyFont="1" applyFill="1" applyBorder="1"/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167" fontId="16" fillId="13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2" fontId="9" fillId="11" borderId="1" xfId="0" applyNumberFormat="1" applyFont="1" applyFill="1" applyBorder="1" applyAlignment="1">
      <alignment horizontal="center" vertical="center" wrapText="1"/>
    </xf>
    <xf numFmtId="2" fontId="9" fillId="1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7" fillId="2" borderId="0" xfId="0" applyFont="1" applyFill="1" applyBorder="1" applyAlignment="1">
      <alignment wrapText="1"/>
    </xf>
    <xf numFmtId="0" fontId="0" fillId="0" borderId="0" xfId="0" applyAlignment="1"/>
    <xf numFmtId="164" fontId="7" fillId="8" borderId="2" xfId="0" applyNumberFormat="1" applyFont="1" applyFill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9" fontId="9" fillId="0" borderId="2" xfId="0" applyNumberFormat="1" applyFont="1" applyBorder="1" applyAlignment="1">
      <alignment horizontal="center" vertical="center" wrapText="1"/>
    </xf>
    <xf numFmtId="169" fontId="9" fillId="0" borderId="7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7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7"/>
  <sheetViews>
    <sheetView tabSelected="1" topLeftCell="A27" zoomScale="90" zoomScaleNormal="90" workbookViewId="0">
      <selection activeCell="G13" sqref="G13:H13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5" t="s">
        <v>36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024" ht="349.5" customHeight="1">
      <c r="A2" s="96" t="s">
        <v>55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024" ht="55.5" customHeight="1">
      <c r="A3" s="2" t="s">
        <v>0</v>
      </c>
      <c r="B3" s="59" t="s">
        <v>1</v>
      </c>
      <c r="C3" s="59"/>
      <c r="D3" s="59" t="s">
        <v>2</v>
      </c>
      <c r="E3" s="59"/>
      <c r="F3" s="59"/>
      <c r="G3" s="59"/>
      <c r="H3" s="59"/>
      <c r="I3" s="59" t="s">
        <v>3</v>
      </c>
      <c r="J3" s="59"/>
      <c r="K3" s="59" t="s">
        <v>4</v>
      </c>
      <c r="L3" s="59"/>
      <c r="M3" s="59" t="s">
        <v>5</v>
      </c>
      <c r="N3" s="59"/>
      <c r="O3" s="18" t="s">
        <v>6</v>
      </c>
    </row>
    <row r="4" spans="1:1024" ht="59.25" customHeight="1">
      <c r="A4" s="53">
        <v>3</v>
      </c>
      <c r="B4" s="60" t="s">
        <v>42</v>
      </c>
      <c r="C4" s="61"/>
      <c r="D4" s="60" t="s">
        <v>59</v>
      </c>
      <c r="E4" s="62"/>
      <c r="F4" s="62"/>
      <c r="G4" s="62"/>
      <c r="H4" s="61"/>
      <c r="I4" s="63" t="s">
        <v>64</v>
      </c>
      <c r="J4" s="64"/>
      <c r="K4" s="65">
        <v>54.3</v>
      </c>
      <c r="L4" s="66"/>
      <c r="M4" s="67">
        <f>K4/O4</f>
        <v>5.43</v>
      </c>
      <c r="N4" s="67"/>
      <c r="O4" s="20">
        <v>10</v>
      </c>
      <c r="P4" s="39" t="s">
        <v>71</v>
      </c>
    </row>
    <row r="5" spans="1:1024" ht="43.5" customHeight="1">
      <c r="A5" s="97"/>
      <c r="B5" s="60" t="s">
        <v>49</v>
      </c>
      <c r="C5" s="61"/>
      <c r="D5" s="60" t="s">
        <v>50</v>
      </c>
      <c r="E5" s="62"/>
      <c r="F5" s="62"/>
      <c r="G5" s="62"/>
      <c r="H5" s="61"/>
      <c r="I5" s="63" t="s">
        <v>65</v>
      </c>
      <c r="J5" s="64"/>
      <c r="K5" s="65">
        <v>63.22</v>
      </c>
      <c r="L5" s="66"/>
      <c r="M5" s="67">
        <f>K5/O5</f>
        <v>6.3220000000000001</v>
      </c>
      <c r="N5" s="67"/>
      <c r="O5" s="20">
        <v>10</v>
      </c>
      <c r="P5" s="39"/>
    </row>
    <row r="6" spans="1:1024" ht="76.5" customHeight="1">
      <c r="A6" s="97"/>
      <c r="B6" s="60" t="s">
        <v>42</v>
      </c>
      <c r="C6" s="61"/>
      <c r="D6" s="60" t="s">
        <v>57</v>
      </c>
      <c r="E6" s="62"/>
      <c r="F6" s="62"/>
      <c r="G6" s="62"/>
      <c r="H6" s="61"/>
      <c r="I6" s="63" t="s">
        <v>61</v>
      </c>
      <c r="J6" s="64"/>
      <c r="K6" s="65">
        <v>54.3</v>
      </c>
      <c r="L6" s="66"/>
      <c r="M6" s="67">
        <f>K6/O6</f>
        <v>5.43</v>
      </c>
      <c r="N6" s="67"/>
      <c r="O6" s="20">
        <v>10</v>
      </c>
      <c r="P6" s="48" t="s">
        <v>69</v>
      </c>
    </row>
    <row r="7" spans="1:1024" ht="38.25" customHeight="1">
      <c r="A7" s="97"/>
      <c r="B7" s="60" t="s">
        <v>49</v>
      </c>
      <c r="C7" s="61"/>
      <c r="D7" s="60" t="s">
        <v>62</v>
      </c>
      <c r="E7" s="62"/>
      <c r="F7" s="62"/>
      <c r="G7" s="62"/>
      <c r="H7" s="61"/>
      <c r="I7" s="63" t="s">
        <v>63</v>
      </c>
      <c r="J7" s="64"/>
      <c r="K7" s="65">
        <v>109.54</v>
      </c>
      <c r="L7" s="66"/>
      <c r="M7" s="67">
        <f>K7/O7</f>
        <v>5.4770000000000003</v>
      </c>
      <c r="N7" s="67"/>
      <c r="O7" s="20">
        <v>20</v>
      </c>
    </row>
    <row r="8" spans="1:1024" ht="42.75" customHeight="1">
      <c r="A8" s="97"/>
      <c r="B8" s="60" t="s">
        <v>47</v>
      </c>
      <c r="C8" s="61"/>
      <c r="D8" s="60" t="s">
        <v>59</v>
      </c>
      <c r="E8" s="62"/>
      <c r="F8" s="62"/>
      <c r="G8" s="62"/>
      <c r="H8" s="61"/>
      <c r="I8" s="63" t="s">
        <v>48</v>
      </c>
      <c r="J8" s="64"/>
      <c r="K8" s="65">
        <v>49.09</v>
      </c>
      <c r="L8" s="66"/>
      <c r="M8" s="67">
        <f>K8/O8</f>
        <v>4.9090000000000007</v>
      </c>
      <c r="N8" s="67"/>
      <c r="O8" s="20">
        <v>10</v>
      </c>
      <c r="P8" s="48" t="s">
        <v>70</v>
      </c>
    </row>
    <row r="9" spans="1:1024" ht="46.5" customHeight="1">
      <c r="A9" s="97"/>
      <c r="B9" s="60" t="s">
        <v>49</v>
      </c>
      <c r="C9" s="61"/>
      <c r="D9" s="60" t="s">
        <v>50</v>
      </c>
      <c r="E9" s="62"/>
      <c r="F9" s="62"/>
      <c r="G9" s="62"/>
      <c r="H9" s="61"/>
      <c r="I9" s="63" t="s">
        <v>58</v>
      </c>
      <c r="J9" s="64"/>
      <c r="K9" s="65">
        <v>61.77</v>
      </c>
      <c r="L9" s="66"/>
      <c r="M9" s="67">
        <f t="shared" ref="M9:M10" si="0">K9/O9</f>
        <v>6.1770000000000005</v>
      </c>
      <c r="N9" s="67"/>
      <c r="O9" s="20">
        <v>10</v>
      </c>
    </row>
    <row r="10" spans="1:1024" ht="54" customHeight="1">
      <c r="A10" s="97"/>
      <c r="B10" s="60" t="s">
        <v>51</v>
      </c>
      <c r="C10" s="61"/>
      <c r="D10" s="60" t="s">
        <v>52</v>
      </c>
      <c r="E10" s="62"/>
      <c r="F10" s="62"/>
      <c r="G10" s="62"/>
      <c r="H10" s="61"/>
      <c r="I10" s="63" t="s">
        <v>53</v>
      </c>
      <c r="J10" s="64"/>
      <c r="K10" s="65">
        <v>132.4</v>
      </c>
      <c r="L10" s="66"/>
      <c r="M10" s="67">
        <f t="shared" si="0"/>
        <v>6.62</v>
      </c>
      <c r="N10" s="67"/>
      <c r="O10" s="20">
        <v>20</v>
      </c>
    </row>
    <row r="11" spans="1:1024" ht="23.25" customHeight="1">
      <c r="A11" s="98"/>
      <c r="B11" s="60"/>
      <c r="C11" s="106"/>
      <c r="D11" s="106"/>
      <c r="E11" s="106"/>
      <c r="F11" s="106"/>
      <c r="G11" s="106"/>
      <c r="H11" s="106"/>
      <c r="I11" s="106"/>
      <c r="J11" s="107"/>
      <c r="K11" s="75"/>
      <c r="L11" s="75"/>
      <c r="M11" s="76">
        <f>M4</f>
        <v>5.43</v>
      </c>
      <c r="N11" s="76"/>
      <c r="O11" s="20"/>
    </row>
    <row r="12" spans="1:1024" ht="38.25" customHeight="1">
      <c r="A12" s="71" t="s">
        <v>37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</row>
    <row r="13" spans="1:1024" ht="30.75" customHeight="1">
      <c r="A13" s="112" t="s">
        <v>0</v>
      </c>
      <c r="B13" s="112" t="s">
        <v>7</v>
      </c>
      <c r="C13" s="112" t="s">
        <v>8</v>
      </c>
      <c r="D13" s="112" t="s">
        <v>9</v>
      </c>
      <c r="E13" s="112" t="s">
        <v>6</v>
      </c>
      <c r="F13" s="112" t="s">
        <v>10</v>
      </c>
      <c r="G13" s="69" t="s">
        <v>74</v>
      </c>
      <c r="H13" s="70"/>
      <c r="I13" s="69" t="s">
        <v>41</v>
      </c>
      <c r="J13" s="70"/>
      <c r="K13" s="69" t="s">
        <v>41</v>
      </c>
      <c r="L13" s="70"/>
      <c r="M13" s="68" t="s">
        <v>11</v>
      </c>
      <c r="N13" s="68"/>
      <c r="O13" s="108" t="s">
        <v>12</v>
      </c>
      <c r="P13" s="108" t="s">
        <v>30</v>
      </c>
      <c r="Q13" s="108" t="s">
        <v>32</v>
      </c>
      <c r="R13" s="108" t="s">
        <v>33</v>
      </c>
      <c r="AMG13"/>
      <c r="AMH13"/>
      <c r="AMI13"/>
      <c r="AMJ13"/>
    </row>
    <row r="14" spans="1:1024" ht="103.5" customHeight="1">
      <c r="A14" s="112"/>
      <c r="B14" s="112"/>
      <c r="C14" s="112"/>
      <c r="D14" s="112"/>
      <c r="E14" s="112"/>
      <c r="F14" s="112"/>
      <c r="G14" s="31" t="s">
        <v>13</v>
      </c>
      <c r="H14" s="29" t="s">
        <v>14</v>
      </c>
      <c r="I14" s="29" t="s">
        <v>13</v>
      </c>
      <c r="J14" s="29" t="s">
        <v>14</v>
      </c>
      <c r="K14" s="29" t="s">
        <v>13</v>
      </c>
      <c r="L14" s="29" t="s">
        <v>14</v>
      </c>
      <c r="M14" s="68"/>
      <c r="N14" s="68"/>
      <c r="O14" s="109"/>
      <c r="P14" s="109" t="s">
        <v>30</v>
      </c>
      <c r="Q14" s="109"/>
      <c r="R14" s="109"/>
      <c r="AME14"/>
      <c r="AMF14"/>
      <c r="AMG14"/>
      <c r="AMH14"/>
      <c r="AMI14"/>
      <c r="AMJ14"/>
    </row>
    <row r="15" spans="1:1024" ht="57.75" customHeight="1">
      <c r="A15" s="27">
        <v>1</v>
      </c>
      <c r="B15" s="32" t="s">
        <v>45</v>
      </c>
      <c r="C15" s="15" t="s">
        <v>46</v>
      </c>
      <c r="D15" s="15" t="s">
        <v>60</v>
      </c>
      <c r="E15" s="15">
        <v>10</v>
      </c>
      <c r="F15" s="15">
        <v>300</v>
      </c>
      <c r="G15" s="38">
        <v>56.296900000000001</v>
      </c>
      <c r="H15" s="35">
        <f t="shared" ref="H15" si="1">G15/E15</f>
        <v>5.6296900000000001</v>
      </c>
      <c r="I15" s="16" t="s">
        <v>41</v>
      </c>
      <c r="J15" s="22" t="s">
        <v>67</v>
      </c>
      <c r="K15" s="16" t="s">
        <v>41</v>
      </c>
      <c r="L15" s="17" t="s">
        <v>67</v>
      </c>
      <c r="M15" s="113">
        <f t="shared" ref="M15" si="2">H15</f>
        <v>5.6296900000000001</v>
      </c>
      <c r="N15" s="113"/>
      <c r="O15" s="3" t="s">
        <v>54</v>
      </c>
      <c r="P15" s="33" t="s">
        <v>31</v>
      </c>
      <c r="Q15" s="33">
        <v>50</v>
      </c>
      <c r="R15" s="34">
        <f t="shared" ref="R15" si="3">E15*F15</f>
        <v>3000</v>
      </c>
      <c r="AME15"/>
      <c r="AMF15"/>
      <c r="AMG15"/>
      <c r="AMH15"/>
      <c r="AMI15"/>
      <c r="AMJ15"/>
    </row>
    <row r="16" spans="1:1024" ht="22.5" customHeight="1">
      <c r="A16" s="110" t="s">
        <v>39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24"/>
      <c r="Q16" s="24"/>
      <c r="R16" s="25"/>
      <c r="AME16"/>
      <c r="AMF16"/>
      <c r="AMG16"/>
      <c r="AMH16"/>
      <c r="AMI16"/>
      <c r="AMJ16"/>
    </row>
    <row r="17" spans="1:1024" ht="132.75" customHeight="1">
      <c r="A17" s="73" t="s">
        <v>38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</row>
    <row r="18" spans="1:1024" ht="64.5" customHeight="1">
      <c r="A18" s="2" t="s">
        <v>0</v>
      </c>
      <c r="B18" s="4" t="s">
        <v>7</v>
      </c>
      <c r="C18" s="4" t="s">
        <v>8</v>
      </c>
      <c r="D18" s="59" t="s">
        <v>15</v>
      </c>
      <c r="E18" s="59"/>
      <c r="F18" s="59"/>
      <c r="G18" s="59"/>
      <c r="H18" s="2" t="s">
        <v>9</v>
      </c>
      <c r="I18" s="14" t="s">
        <v>34</v>
      </c>
      <c r="J18" s="59" t="s">
        <v>35</v>
      </c>
      <c r="K18" s="59"/>
      <c r="L18" s="2" t="s">
        <v>16</v>
      </c>
      <c r="M18" s="59" t="s">
        <v>17</v>
      </c>
      <c r="N18" s="59"/>
      <c r="AMI18"/>
      <c r="AMJ18"/>
    </row>
    <row r="19" spans="1:1024" ht="23.25" customHeight="1">
      <c r="A19" s="52">
        <v>3</v>
      </c>
      <c r="B19" s="53" t="str">
        <f>B15</f>
        <v>ДИАЗЕПАМ</v>
      </c>
      <c r="C19" s="56" t="str">
        <f>C15</f>
        <v>РАСТВОР ДЛЯ ИНЪЕКЦИЙ ; дозировка: 5 мг/мл, 2 мл*</v>
      </c>
      <c r="D19" s="83"/>
      <c r="E19" s="84"/>
      <c r="F19" s="84"/>
      <c r="G19" s="85"/>
      <c r="H19" s="86" t="str">
        <f>D15</f>
        <v>см[3*];^мл</v>
      </c>
      <c r="I19" s="47"/>
      <c r="J19" s="89"/>
      <c r="K19" s="90"/>
      <c r="L19" s="46"/>
      <c r="M19" s="80"/>
      <c r="N19" s="81"/>
      <c r="AMI19"/>
      <c r="AMJ19"/>
    </row>
    <row r="20" spans="1:1024" ht="23.25" customHeight="1">
      <c r="A20" s="52"/>
      <c r="B20" s="54"/>
      <c r="C20" s="57"/>
      <c r="D20" s="83"/>
      <c r="E20" s="84"/>
      <c r="F20" s="84"/>
      <c r="G20" s="85"/>
      <c r="H20" s="87"/>
      <c r="I20" s="47"/>
      <c r="J20" s="89"/>
      <c r="K20" s="90"/>
      <c r="L20" s="46"/>
      <c r="M20" s="80"/>
      <c r="N20" s="81"/>
      <c r="AMI20"/>
      <c r="AMJ20"/>
    </row>
    <row r="21" spans="1:1024" ht="24" customHeight="1">
      <c r="A21" s="52"/>
      <c r="B21" s="55"/>
      <c r="C21" s="58"/>
      <c r="D21" s="91"/>
      <c r="E21" s="91"/>
      <c r="F21" s="91"/>
      <c r="G21" s="91"/>
      <c r="H21" s="88"/>
      <c r="I21" s="19" t="s">
        <v>67</v>
      </c>
      <c r="J21" s="92"/>
      <c r="K21" s="93"/>
      <c r="L21" s="94"/>
      <c r="M21" s="76" t="s">
        <v>67</v>
      </c>
      <c r="N21" s="76"/>
      <c r="AMI21"/>
      <c r="AMJ21"/>
    </row>
    <row r="22" spans="1:1024">
      <c r="A22" s="28" t="s">
        <v>66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</row>
    <row r="23" spans="1:1024" ht="149.25" customHeight="1">
      <c r="A23" s="5" t="s">
        <v>0</v>
      </c>
      <c r="B23" s="5" t="s">
        <v>7</v>
      </c>
      <c r="C23" s="5" t="str">
        <f>C13</f>
        <v>Дозировка, лекарственная форма</v>
      </c>
      <c r="D23" s="77" t="s">
        <v>9</v>
      </c>
      <c r="E23" s="78"/>
      <c r="F23" s="78"/>
      <c r="G23" s="79"/>
      <c r="H23" s="82" t="s">
        <v>19</v>
      </c>
      <c r="I23" s="82"/>
      <c r="J23" s="82" t="s">
        <v>20</v>
      </c>
      <c r="K23" s="82"/>
      <c r="L23" s="5" t="s">
        <v>21</v>
      </c>
      <c r="M23" s="44" t="s">
        <v>56</v>
      </c>
      <c r="N23" s="5" t="s">
        <v>22</v>
      </c>
    </row>
    <row r="24" spans="1:1024" ht="49.5" customHeight="1">
      <c r="A24" s="26">
        <f t="shared" ref="A24" si="4">A15</f>
        <v>1</v>
      </c>
      <c r="B24" s="37" t="str">
        <f>B15</f>
        <v>ДИАЗЕПАМ</v>
      </c>
      <c r="C24" s="6" t="str">
        <f>C15</f>
        <v>РАСТВОР ДЛЯ ИНЪЕКЦИЙ ; дозировка: 5 мг/мл, 2 мл*</v>
      </c>
      <c r="D24" s="103" t="str">
        <f>D15</f>
        <v>см[3*];^мл</v>
      </c>
      <c r="E24" s="104"/>
      <c r="F24" s="105"/>
      <c r="G24" s="94"/>
      <c r="H24" s="101">
        <f>M11</f>
        <v>5.43</v>
      </c>
      <c r="I24" s="101"/>
      <c r="J24" s="102" t="str">
        <f>M21</f>
        <v>-</v>
      </c>
      <c r="K24" s="102"/>
      <c r="L24" s="43">
        <f>H15</f>
        <v>5.6296900000000001</v>
      </c>
      <c r="M24" s="40"/>
      <c r="N24" s="42">
        <f>H24</f>
        <v>5.43</v>
      </c>
      <c r="O24" s="21"/>
    </row>
    <row r="25" spans="1:1024" ht="45" customHeight="1">
      <c r="A25" s="99" t="s">
        <v>40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</row>
    <row r="26" spans="1:1024">
      <c r="A26" s="7"/>
      <c r="B26" s="8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024">
      <c r="A27" s="7"/>
      <c r="B27" s="9" t="s">
        <v>24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024" ht="128.25" customHeight="1">
      <c r="A28" s="100" t="s">
        <v>25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</row>
    <row r="29" spans="1:1024" ht="113.25" customHeight="1">
      <c r="A29" s="5" t="s">
        <v>0</v>
      </c>
      <c r="B29" s="5" t="s">
        <v>7</v>
      </c>
      <c r="C29" s="5" t="str">
        <f>C13</f>
        <v>Дозировка, лекарственная форма</v>
      </c>
      <c r="D29" s="77" t="s">
        <v>9</v>
      </c>
      <c r="E29" s="79"/>
      <c r="F29" s="77" t="str">
        <f>F13</f>
        <v>Кол-во в упаковках</v>
      </c>
      <c r="G29" s="79"/>
      <c r="H29" s="13" t="s">
        <v>29</v>
      </c>
      <c r="I29" s="30" t="s">
        <v>43</v>
      </c>
      <c r="J29" s="30" t="s">
        <v>26</v>
      </c>
      <c r="K29" s="30" t="s">
        <v>44</v>
      </c>
      <c r="L29" s="30" t="s">
        <v>27</v>
      </c>
      <c r="M29" s="82" t="s">
        <v>28</v>
      </c>
      <c r="N29" s="82"/>
      <c r="O29" s="23" t="s">
        <v>18</v>
      </c>
      <c r="AMJ29"/>
    </row>
    <row r="30" spans="1:1024" ht="48" customHeight="1">
      <c r="A30" s="26">
        <f>A15</f>
        <v>1</v>
      </c>
      <c r="B30" s="37" t="str">
        <f>B15</f>
        <v>ДИАЗЕПАМ</v>
      </c>
      <c r="C30" s="10" t="str">
        <f>C15</f>
        <v>РАСТВОР ДЛЯ ИНЪЕКЦИЙ ; дозировка: 5 мг/мл, 2 мл*</v>
      </c>
      <c r="D30" s="119" t="str">
        <f>D15</f>
        <v>см[3*];^мл</v>
      </c>
      <c r="E30" s="120"/>
      <c r="F30" s="119">
        <f>F15</f>
        <v>300</v>
      </c>
      <c r="G30" s="120"/>
      <c r="H30" s="11">
        <f>R15</f>
        <v>3000</v>
      </c>
      <c r="I30" s="49">
        <f>K4</f>
        <v>54.3</v>
      </c>
      <c r="J30" s="50">
        <f>N24</f>
        <v>5.43</v>
      </c>
      <c r="K30" s="51">
        <v>89.59</v>
      </c>
      <c r="L30" s="36">
        <v>8.9499999999999993</v>
      </c>
      <c r="M30" s="118">
        <f>K30*F30</f>
        <v>26877</v>
      </c>
      <c r="N30" s="118"/>
      <c r="O30" s="36">
        <f>Q15</f>
        <v>50</v>
      </c>
      <c r="P30" s="41"/>
      <c r="AMJ30"/>
    </row>
    <row r="31" spans="1:102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15">
        <f>SUM(M30:N30)</f>
        <v>26877</v>
      </c>
      <c r="N31" s="115"/>
    </row>
    <row r="32" spans="1:1024" ht="23.25" customHeight="1">
      <c r="A32" s="114" t="s">
        <v>72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 spans="1:15" ht="10.5" customHeight="1">
      <c r="A33" s="116" t="s">
        <v>73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45"/>
    </row>
    <row r="34" spans="1:15" ht="13.5" customHeight="1">
      <c r="B34" s="116" t="str">
        <f>A16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</row>
    <row r="35" spans="1:15">
      <c r="B35" s="1" t="s">
        <v>68</v>
      </c>
      <c r="C35" s="12"/>
    </row>
    <row r="37" spans="1:15">
      <c r="C37" s="12"/>
    </row>
  </sheetData>
  <mergeCells count="98">
    <mergeCell ref="A32:O32"/>
    <mergeCell ref="M31:N31"/>
    <mergeCell ref="B34:O34"/>
    <mergeCell ref="M30:N30"/>
    <mergeCell ref="D30:E30"/>
    <mergeCell ref="F30:G30"/>
    <mergeCell ref="A33:N33"/>
    <mergeCell ref="R13:R14"/>
    <mergeCell ref="P13:P14"/>
    <mergeCell ref="A16:O16"/>
    <mergeCell ref="A13:A14"/>
    <mergeCell ref="B13:B14"/>
    <mergeCell ref="C13:C14"/>
    <mergeCell ref="D13:D14"/>
    <mergeCell ref="Q13:Q14"/>
    <mergeCell ref="E13:E14"/>
    <mergeCell ref="F13:F14"/>
    <mergeCell ref="M15:N15"/>
    <mergeCell ref="O13:O14"/>
    <mergeCell ref="G13:H13"/>
    <mergeCell ref="K9:L9"/>
    <mergeCell ref="A4:A11"/>
    <mergeCell ref="B4:C4"/>
    <mergeCell ref="D4:H4"/>
    <mergeCell ref="M29:N29"/>
    <mergeCell ref="A25:N25"/>
    <mergeCell ref="A28:N28"/>
    <mergeCell ref="H24:I24"/>
    <mergeCell ref="J24:K24"/>
    <mergeCell ref="D29:E29"/>
    <mergeCell ref="F29:G29"/>
    <mergeCell ref="D24:G24"/>
    <mergeCell ref="B11:J11"/>
    <mergeCell ref="B8:C8"/>
    <mergeCell ref="D8:H8"/>
    <mergeCell ref="D9:H9"/>
    <mergeCell ref="I9:J9"/>
    <mergeCell ref="A1:N1"/>
    <mergeCell ref="A2:N2"/>
    <mergeCell ref="B3:C3"/>
    <mergeCell ref="D3:H3"/>
    <mergeCell ref="I3:J3"/>
    <mergeCell ref="K3:L3"/>
    <mergeCell ref="M3:N3"/>
    <mergeCell ref="I4:J4"/>
    <mergeCell ref="K4:L4"/>
    <mergeCell ref="M4:N4"/>
    <mergeCell ref="B5:C5"/>
    <mergeCell ref="D5:H5"/>
    <mergeCell ref="I5:J5"/>
    <mergeCell ref="K5:L5"/>
    <mergeCell ref="M5:N5"/>
    <mergeCell ref="M11:N11"/>
    <mergeCell ref="D23:G23"/>
    <mergeCell ref="M19:N19"/>
    <mergeCell ref="H23:I23"/>
    <mergeCell ref="J23:K23"/>
    <mergeCell ref="D19:G19"/>
    <mergeCell ref="H19:H21"/>
    <mergeCell ref="J19:K19"/>
    <mergeCell ref="D21:G21"/>
    <mergeCell ref="M21:N21"/>
    <mergeCell ref="J21:L21"/>
    <mergeCell ref="M20:N20"/>
    <mergeCell ref="J20:K20"/>
    <mergeCell ref="D20:G20"/>
    <mergeCell ref="M7:N7"/>
    <mergeCell ref="A12:O12"/>
    <mergeCell ref="D18:G18"/>
    <mergeCell ref="J18:K18"/>
    <mergeCell ref="A17:O17"/>
    <mergeCell ref="B7:C7"/>
    <mergeCell ref="D7:H7"/>
    <mergeCell ref="I7:J7"/>
    <mergeCell ref="K7:L7"/>
    <mergeCell ref="K11:L11"/>
    <mergeCell ref="M9:N9"/>
    <mergeCell ref="B10:C10"/>
    <mergeCell ref="D10:H10"/>
    <mergeCell ref="I10:J10"/>
    <mergeCell ref="K10:L10"/>
    <mergeCell ref="M10:N10"/>
    <mergeCell ref="A19:A21"/>
    <mergeCell ref="B19:B21"/>
    <mergeCell ref="C19:C21"/>
    <mergeCell ref="M18:N18"/>
    <mergeCell ref="B6:C6"/>
    <mergeCell ref="D6:H6"/>
    <mergeCell ref="I6:J6"/>
    <mergeCell ref="K6:L6"/>
    <mergeCell ref="M6:N6"/>
    <mergeCell ref="M13:N14"/>
    <mergeCell ref="I13:J13"/>
    <mergeCell ref="K13:L13"/>
    <mergeCell ref="B9:C9"/>
    <mergeCell ref="I8:J8"/>
    <mergeCell ref="K8:L8"/>
    <mergeCell ref="M8:N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2025-07-27T18:17:47Z</cp:lastPrinted>
  <dcterms:created xsi:type="dcterms:W3CDTF">2006-09-16T00:00:00Z</dcterms:created>
  <dcterms:modified xsi:type="dcterms:W3CDTF">2026-05-12T11:03:12Z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