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Лист1!$A$1:$N$14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<sst xmlns="http://schemas.openxmlformats.org/spreadsheetml/2006/main" count="31" uniqueCount="28">
  <si>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</si>
  <si>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</si>
  <si>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</si>
  <si>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</si>
  <si>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</si>
  <si>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</si>
  <si>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</si>
  <si>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</si>
  <si>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№382 от 12.05.2026г.)</t>
  </si>
  <si>
    <t xml:space="preserve">КП 2 (вход. №383 от 12.05.2026г.)</t>
  </si>
  <si>
    <t xml:space="preserve">КП 3 (вход. №384 от 12.05.2026г.)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</si>
  <si>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</si>
  <si>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</si>
  <si>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10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10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</si>
  <si>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10"/>
        <color rgb="FF000000"/>
        <rFont val="Times New Roman"/>
        <family val="1"/>
        <charset val="204"/>
      </rPr>
      <t xml:space="preserve"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</si>
  <si>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</si>
  <si>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</si>
  <si>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</si>
  <si>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Инсулин растворимый
человеческий генно-инженерный</t>
  </si>
  <si>
    <t xml:space="preserve">упак.</t>
  </si>
  <si>
    <t xml:space="preserve">Ипратропия бромид</t>
  </si>
  <si>
    <t xml:space="preserve">Тиамин</t>
  </si>
  <si>
    <t xml:space="preserve">Эзомепразол</t>
  </si>
  <si>
    <t xml:space="preserve">В результате проведённого расчёта Н(М)ЦК контракта составила: 72 257 рублей 00  копеек</t>
  </si>
  <si>
    <t xml:space="preserve">Семьдесят две тысячи двести пятьдесят семь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</si>
  <si>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</si>
  <si>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Расчёт:</t>
  </si>
  <si>
    <t xml:space="preserve">Антитоксин яда гадюки обыкновенно; Вакцина для профилактики бешенства; Анатоксин столбнячный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</si>
</sst>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3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i val="true"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color rgb="FF000000"/>
      <name val="Tinos"/>
      <family val="0"/>
      <charset val="128"/>
    </font>
    <font>
      <sz val="10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1205280</xdr:colOff>
      <xdr:row>2</xdr:row>
      <xdr:rowOff>1918440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9663480" y="2752920"/>
          <a:ext cx="957600" cy="34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413280</xdr:colOff>
      <xdr:row>2</xdr:row>
      <xdr:rowOff>1622880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9682560" y="2581200"/>
          <a:ext cx="146520" cy="222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812160</xdr:colOff>
      <xdr:row>2</xdr:row>
      <xdr:rowOff>1166040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8389080" y="2000520"/>
          <a:ext cx="791640" cy="346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866160</xdr:colOff>
      <xdr:row>2</xdr:row>
      <xdr:rowOff>1032840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7396560" y="1781640"/>
          <a:ext cx="851400" cy="432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413280</xdr:colOff>
      <xdr:row>2</xdr:row>
      <xdr:rowOff>1622880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9682560" y="2581200"/>
          <a:ext cx="146520" cy="2228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6" activeCellId="0" sqref="P6"/>
    </sheetView>
  </sheetViews>
  <sheetFormatPr defaultColWidth="8.71484375" defaultRowHeight="12.7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1" width="27.71"/>
    <col collapsed="false" customWidth="true" hidden="false" outlineLevel="0" max="3" min="3" style="1" width="9.14"/>
    <col collapsed="false" customWidth="true" hidden="false" outlineLevel="0" max="4" min="4" style="2" width="9.14"/>
    <col collapsed="false" customWidth="true" hidden="false" outlineLevel="0" max="5" min="5" style="1" width="12.15"/>
    <col collapsed="false" customWidth="true" hidden="false" outlineLevel="0" max="6" min="6" style="1" width="12.29"/>
    <col collapsed="false" customWidth="true" hidden="false" outlineLevel="0" max="7" min="7" style="1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  <col collapsed="false" customWidth="false" hidden="false" outlineLevel="0" max="16384" min="16" style="1" width="8.71"/>
  </cols>
  <sheetData>
    <row r="1" customFormat="false" ht="5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customFormat="false" ht="35.25" hidden="false" customHeight="true" outlineLevel="0" collapsed="false">
      <c r="A2" s="4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/>
      <c r="G2" s="6"/>
      <c r="H2" s="7" t="s">
        <v>6</v>
      </c>
      <c r="I2" s="7"/>
      <c r="J2" s="7"/>
      <c r="K2" s="6" t="s">
        <v>7</v>
      </c>
      <c r="L2" s="6"/>
      <c r="M2" s="6"/>
      <c r="N2" s="6"/>
    </row>
    <row r="3" customFormat="false" ht="156.75" hidden="false" customHeight="true" outlineLevel="0" collapsed="false">
      <c r="A3" s="4"/>
      <c r="B3" s="4"/>
      <c r="C3" s="4"/>
      <c r="D3" s="5"/>
      <c r="E3" s="4" t="s">
        <v>8</v>
      </c>
      <c r="F3" s="4" t="s">
        <v>9</v>
      </c>
      <c r="G3" s="4" t="s">
        <v>10</v>
      </c>
      <c r="H3" s="6" t="s">
        <v>11</v>
      </c>
      <c r="I3" s="8" t="s">
        <v>12</v>
      </c>
      <c r="J3" s="8" t="s">
        <v>13</v>
      </c>
      <c r="K3" s="8" t="s">
        <v>14</v>
      </c>
      <c r="L3" s="9" t="s">
        <v>15</v>
      </c>
      <c r="M3" s="9" t="s">
        <v>16</v>
      </c>
      <c r="N3" s="9" t="s">
        <v>17</v>
      </c>
    </row>
    <row r="4" customFormat="false" ht="27.75" hidden="false" customHeight="true" outlineLevel="0" collapsed="false">
      <c r="A4" s="4" t="n">
        <v>1</v>
      </c>
      <c r="B4" s="10" t="s">
        <v>18</v>
      </c>
      <c r="C4" s="11" t="s">
        <v>19</v>
      </c>
      <c r="D4" s="12" t="n">
        <v>30</v>
      </c>
      <c r="E4" s="13" t="n">
        <v>570.9</v>
      </c>
      <c r="F4" s="11" t="n">
        <v>571.65</v>
      </c>
      <c r="G4" s="11" t="n">
        <v>572.93</v>
      </c>
      <c r="H4" s="14" t="n">
        <f aca="false">AVERAGEA(E4:G4)</f>
        <v>571.826666666667</v>
      </c>
      <c r="I4" s="15" t="n">
        <f aca="false">SQRT(((SUM((POWER(G4-H4,2)),(POWER(F4-H4,2)),(POWER(E4-H4,2)))/(COLUMNS(E4:G4)-1))))</f>
        <v>1.02646643068992</v>
      </c>
      <c r="J4" s="16" t="n">
        <f aca="false">ROUND(I4/H4*100,2)</f>
        <v>0.18</v>
      </c>
      <c r="K4" s="17" t="n">
        <f aca="false">D4*H4</f>
        <v>17154.8</v>
      </c>
      <c r="L4" s="17" t="n">
        <f aca="false">E4</f>
        <v>570.9</v>
      </c>
      <c r="M4" s="17" t="n">
        <f aca="false">L4</f>
        <v>570.9</v>
      </c>
      <c r="N4" s="17" t="n">
        <f aca="false">M4*D4</f>
        <v>17127</v>
      </c>
    </row>
    <row r="5" customFormat="false" ht="27.75" hidden="false" customHeight="true" outlineLevel="0" collapsed="false">
      <c r="A5" s="4" t="n">
        <v>2</v>
      </c>
      <c r="B5" s="18" t="s">
        <v>20</v>
      </c>
      <c r="C5" s="11" t="s">
        <v>19</v>
      </c>
      <c r="D5" s="12" t="n">
        <v>24</v>
      </c>
      <c r="E5" s="13" t="n">
        <v>222</v>
      </c>
      <c r="F5" s="11" t="n">
        <v>222.14</v>
      </c>
      <c r="G5" s="11" t="n">
        <v>222.44</v>
      </c>
      <c r="H5" s="14" t="n">
        <f aca="false">AVERAGEA(E5:G5)</f>
        <v>222.193333333333</v>
      </c>
      <c r="I5" s="15" t="n">
        <f aca="false">SQRT(((SUM((POWER(G5-H5,2)),(POWER(F5-H5,2)),(POWER(E5-H5,2)))/(COLUMNS(E5:G5)-1))))</f>
        <v>0.224796204001165</v>
      </c>
      <c r="J5" s="16" t="n">
        <f aca="false">ROUND(I5/H5*100,2)</f>
        <v>0.1</v>
      </c>
      <c r="K5" s="17" t="n">
        <f aca="false">D5*H5</f>
        <v>5332.64</v>
      </c>
      <c r="L5" s="17" t="n">
        <f aca="false">E5</f>
        <v>222</v>
      </c>
      <c r="M5" s="17" t="n">
        <f aca="false">L5</f>
        <v>222</v>
      </c>
      <c r="N5" s="17" t="n">
        <f aca="false">M5*D5</f>
        <v>5328</v>
      </c>
    </row>
    <row r="6" customFormat="false" ht="27.75" hidden="false" customHeight="true" outlineLevel="0" collapsed="false">
      <c r="A6" s="4" t="n">
        <v>3</v>
      </c>
      <c r="B6" s="18" t="s">
        <v>21</v>
      </c>
      <c r="C6" s="11" t="s">
        <v>19</v>
      </c>
      <c r="D6" s="12" t="n">
        <v>209</v>
      </c>
      <c r="E6" s="13" t="n">
        <v>58</v>
      </c>
      <c r="F6" s="11" t="n">
        <v>58.24</v>
      </c>
      <c r="G6" s="11" t="n">
        <v>61.04</v>
      </c>
      <c r="H6" s="14" t="n">
        <f aca="false">AVERAGEA(E6:G6)</f>
        <v>59.0933333333333</v>
      </c>
      <c r="I6" s="15" t="n">
        <f aca="false">SQRT(((SUM((POWER(G6-H6,2)),(POWER(F6-H6,2)),(POWER(E6-H6,2)))/(COLUMNS(E6:G6)-1))))</f>
        <v>1.69012820026569</v>
      </c>
      <c r="J6" s="16" t="n">
        <f aca="false">ROUND(I6/H6*100,2)</f>
        <v>2.86</v>
      </c>
      <c r="K6" s="17" t="n">
        <f aca="false">D6*H6</f>
        <v>12350.5066666667</v>
      </c>
      <c r="L6" s="17" t="n">
        <f aca="false">E6</f>
        <v>58</v>
      </c>
      <c r="M6" s="17" t="n">
        <f aca="false">L6</f>
        <v>58</v>
      </c>
      <c r="N6" s="17" t="n">
        <f aca="false">M6*D6</f>
        <v>12122</v>
      </c>
    </row>
    <row r="7" customFormat="false" ht="27.75" hidden="false" customHeight="true" outlineLevel="0" collapsed="false">
      <c r="A7" s="4" t="n">
        <v>4</v>
      </c>
      <c r="B7" s="10" t="s">
        <v>22</v>
      </c>
      <c r="C7" s="11" t="s">
        <v>19</v>
      </c>
      <c r="D7" s="12" t="n">
        <v>24</v>
      </c>
      <c r="E7" s="13" t="n">
        <v>1570</v>
      </c>
      <c r="F7" s="11" t="n">
        <v>1622.61</v>
      </c>
      <c r="G7" s="11" t="n">
        <v>2119.92</v>
      </c>
      <c r="H7" s="14" t="n">
        <f aca="false">AVERAGEA(E7:G7)</f>
        <v>1770.84333333333</v>
      </c>
      <c r="I7" s="15" t="n">
        <f aca="false">SQRT(((SUM((POWER(G7-H7,2)),(POWER(F7-H7,2)),(POWER(E7-H7,2)))/(COLUMNS(E7:G7)-1))))</f>
        <v>303.451548741036</v>
      </c>
      <c r="J7" s="16" t="n">
        <f aca="false">ROUND(I7/H7*100,2)</f>
        <v>17.14</v>
      </c>
      <c r="K7" s="17" t="n">
        <f aca="false">D7*H7</f>
        <v>42500.24</v>
      </c>
      <c r="L7" s="17" t="n">
        <f aca="false">E7</f>
        <v>1570</v>
      </c>
      <c r="M7" s="17" t="n">
        <f aca="false">L7</f>
        <v>1570</v>
      </c>
      <c r="N7" s="17" t="n">
        <f aca="false">M7*D7</f>
        <v>37680</v>
      </c>
    </row>
    <row r="8" customFormat="false" ht="12.75" hidden="false" customHeight="false" outlineLevel="0" collapsed="false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17" t="n">
        <f aca="false">SUM(N4:N7)</f>
        <v>72257</v>
      </c>
    </row>
    <row r="9" customFormat="false" ht="12.75" hidden="false" customHeight="false" outlineLevel="0" collapsed="false">
      <c r="A9" s="19" t="s">
        <v>23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customFormat="false" ht="12.75" hidden="false" customHeight="false" outlineLevel="0" collapsed="false">
      <c r="A10" s="20" t="s">
        <v>24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</row>
    <row r="11" customFormat="false" ht="12.75" hidden="false" customHeight="false" outlineLevel="0" collapsed="false">
      <c r="D11" s="21"/>
      <c r="E11" s="21"/>
      <c r="F11" s="22"/>
      <c r="N11" s="23"/>
    </row>
    <row r="12" customFormat="false" ht="198" hidden="false" customHeight="true" outlineLevel="0" collapsed="false">
      <c r="A12" s="24" t="s">
        <v>25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customFormat="false" ht="12.75" hidden="false" customHeight="false" outlineLevel="0" collapsed="false">
      <c r="A13" s="25" t="s">
        <v>26</v>
      </c>
      <c r="B13" s="25"/>
    </row>
    <row r="14" customFormat="false" ht="12.75" hidden="false" customHeight="false" outlineLevel="0" collapsed="false">
      <c r="A14" s="25"/>
      <c r="B14" s="25"/>
    </row>
    <row r="59" customFormat="false" ht="12.75" hidden="false" customHeight="false" outlineLevel="0" collapsed="false">
      <c r="D59" s="26" t="s">
        <v>27</v>
      </c>
    </row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8:M8"/>
    <mergeCell ref="A9:N9"/>
    <mergeCell ref="A10:N10"/>
    <mergeCell ref="D11:E11"/>
    <mergeCell ref="A12:N12"/>
    <mergeCell ref="A13:B13"/>
    <mergeCell ref="A14:B14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226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2026-05-12T11:52:26Z</cp:lastPrinted>
  <dcterms:modified xsi:type="dcterms:W3CDTF">2026-05-12T11:52:22Z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