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узнецова-ов\Desktop\Ольга\ПУБЛИЧКИ\2026 ГОД\ОБНОВЛЕНИЕ ПО для ККМ\"/>
    </mc:Choice>
  </mc:AlternateContent>
  <xr:revisionPtr revIDLastSave="0" documentId="13_ncr:1_{6B3E6441-5AD9-4546-82F3-44F83CF04E21}" xr6:coauthVersionLast="36" xr6:coauthVersionMax="36" xr10:uidLastSave="{00000000-0000-0000-0000-000000000000}"/>
  <bookViews>
    <workbookView xWindow="0" yWindow="0" windowWidth="28800" windowHeight="11400" tabRatio="991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5" i="1" l="1"/>
  <c r="J5" i="1" l="1"/>
  <c r="K5" i="1" s="1"/>
  <c r="L5" i="1" s="1"/>
  <c r="G5" i="1" l="1"/>
  <c r="O6" i="1" s="1"/>
</calcChain>
</file>

<file path=xl/sharedStrings.xml><?xml version="1.0" encoding="utf-8"?>
<sst xmlns="http://schemas.openxmlformats.org/spreadsheetml/2006/main" count="29" uniqueCount="29">
  <si>
    <t>№ п/п</t>
  </si>
  <si>
    <t>Обоснование цены</t>
  </si>
  <si>
    <t>Наименование товара (работы,услуги)</t>
  </si>
  <si>
    <t>Номер источника ценовой информации (ИЦИ) и цена единицы товара, работы, услуги, представленная i-тым ИЦИ (Цi), руб.</t>
  </si>
  <si>
    <t>v-кол-во (объем) закупаемого товара (работы, услуги), ед.</t>
  </si>
  <si>
    <t>n-кол-во значений, используемых в расчете</t>
  </si>
  <si>
    <t>Определение однородности совокупности значений выявленных цен</t>
  </si>
  <si>
    <t>&lt; ц &gt; ─ средняя арифметическая величина цены единицы товара, работы, услуги;</t>
  </si>
  <si>
    <t xml:space="preserve">                      ─ начальная максимальная цена контракта</t>
  </si>
  <si>
    <t>7=4+5+6</t>
  </si>
  <si>
    <t>9=кол-во ответов ИЦИ</t>
  </si>
  <si>
    <t>Анализ рынка</t>
  </si>
  <si>
    <t xml:space="preserve">            1. В целях установления начальной (максимальной) цены контракта, был проведен мониторинг цены на необходимый товар. В качестве источников информации, послужили коммерческие предложения организаций.</t>
  </si>
  <si>
    <t xml:space="preserve">           2. Анализ рынка товара проводился с учетом расходов на доставку, страхование, уплату таможенных пошлин, налогов и  других обязательных платежей, а также иных расходов, связанных с выполнением условий контракта.
</t>
  </si>
  <si>
    <t xml:space="preserve">           3. Совокупность значений, используемых в расчете, при определении НМЦК считается однородной, т.к. коэффициент вариации цены не превышает 33%. </t>
  </si>
  <si>
    <t>δ ─Среднее квадратичное отклонение</t>
  </si>
  <si>
    <t>V─ коэффициент вариации</t>
  </si>
  <si>
    <t xml:space="preserve">Минамальная стоимость </t>
  </si>
  <si>
    <t xml:space="preserve">Ставка НДС </t>
  </si>
  <si>
    <t xml:space="preserve">Начальная (максимальная) цена контракта,  руб., НДС не обл. </t>
  </si>
  <si>
    <t>по минимальной цене</t>
  </si>
  <si>
    <t>Расчет начальной (максимальной) цены контракта на обновление программного обеспечения контрольно-кассовой техники для СПб ГБУЗ "ГП №71"  2026 года</t>
  </si>
  <si>
    <t>Оказание услуг по обновлению ПО ККТ АТОЛ 30Ф</t>
  </si>
  <si>
    <t>ИЦИ №1 (Вход № 1470 от 14.04.2026г.)</t>
  </si>
  <si>
    <t>ИЦИ №2 (Вход № 1469 от 14.04.2026г.)</t>
  </si>
  <si>
    <t>ИЦИ №3 (Вход № 1468 от 14.04.2026г.)</t>
  </si>
  <si>
    <t>Менеджер  по организации и оказанию платных медицинских услуг</t>
  </si>
  <si>
    <t>"14" апреля  2026 г.</t>
  </si>
  <si>
    <t>Е.А. Андрианова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</si>
</sst>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\-??_р_._-;_-@_-"/>
  </numFmts>
  <fonts count="10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/>
    <xf numFmtId="4" fontId="1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6" fillId="0" borderId="0" xfId="0" applyFont="1"/>
    <xf numFmtId="4" fontId="4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7" fillId="0" borderId="5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vertical="top" wrapText="1"/>
    </xf>
    <xf numFmtId="4" fontId="6" fillId="0" borderId="3" xfId="0" applyNumberFormat="1" applyFont="1" applyBorder="1" applyAlignment="1">
      <alignment horizontal="center"/>
    </xf>
    <xf numFmtId="4" fontId="6" fillId="0" borderId="6" xfId="0" applyNumberFormat="1" applyFont="1" applyBorder="1" applyAlignment="1">
      <alignment horizontal="center"/>
    </xf>
    <xf numFmtId="4" fontId="6" fillId="0" borderId="7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161640</xdr:colOff>
      <xdr:row>2</xdr:row>
      <xdr:rowOff>306360</xdr:rowOff>
    </xdr:from>
    <xdr:to>
      <xdr:col>6</xdr:col>
      <xdr:colOff>687960</xdr:colOff>
      <xdr:row>2</xdr:row>
      <xdr:rowOff>698400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095520" y="1650960"/>
          <a:ext cx="526320" cy="392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115200</xdr:colOff>
      <xdr:row>2</xdr:row>
      <xdr:rowOff>496800</xdr:rowOff>
    </xdr:from>
    <xdr:to>
      <xdr:col>10</xdr:col>
      <xdr:colOff>1247400</xdr:colOff>
      <xdr:row>2</xdr:row>
      <xdr:rowOff>915840</xdr:rowOff>
    </xdr:to>
    <xdr:pic>
      <xdr:nvPicPr>
        <xdr:cNvPr id="3" name="Рисунок 1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0125720" y="1841400"/>
          <a:ext cx="1132200" cy="419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1324800</xdr:colOff>
      <xdr:row>2</xdr:row>
      <xdr:rowOff>563400</xdr:rowOff>
    </xdr:from>
    <xdr:to>
      <xdr:col>12</xdr:col>
      <xdr:colOff>0</xdr:colOff>
      <xdr:row>2</xdr:row>
      <xdr:rowOff>888120</xdr:rowOff>
    </xdr:to>
    <xdr:pic>
      <xdr:nvPicPr>
        <xdr:cNvPr id="4" name="Рисунок 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335320" y="1908000"/>
          <a:ext cx="1265760" cy="3247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zoomScale="115" zoomScaleNormal="115" workbookViewId="0">
      <selection activeCell="O5" sqref="O5"/>
    </sheetView>
  </sheetViews>
  <sheetFormatPr defaultRowHeight="15" x14ac:dyDescent="0.25"/>
  <cols>
    <col min="1" max="1" width="6.42578125" style="1"/>
    <col min="2" max="2" width="9.85546875" style="1"/>
    <col min="3" max="3" width="29.28515625" style="1"/>
    <col min="4" max="4" width="14" style="1" customWidth="1"/>
    <col min="5" max="5" width="13.7109375" style="1" customWidth="1"/>
    <col min="6" max="6" width="14.28515625" style="1" customWidth="1"/>
    <col min="7" max="7" width="14.7109375" style="1" customWidth="1"/>
    <col min="8" max="8" width="13.7109375" style="1"/>
    <col min="9" max="9" width="13.42578125" style="1"/>
    <col min="10" max="10" width="17.85546875" style="1"/>
    <col min="11" max="11" width="20.140625" style="1"/>
    <col min="12" max="12" width="17.28515625" style="1"/>
    <col min="13" max="13" width="0" style="1" hidden="1" customWidth="1"/>
    <col min="14" max="14" width="13.140625" style="1" customWidth="1"/>
    <col min="15" max="15" width="20" customWidth="1"/>
  </cols>
  <sheetData>
    <row r="1" spans="1:15" s="12" customFormat="1" ht="21.75" customHeight="1" x14ac:dyDescent="0.25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42" customHeight="1" x14ac:dyDescent="0.25">
      <c r="A2" s="30" t="s">
        <v>0</v>
      </c>
      <c r="B2" s="30" t="s">
        <v>1</v>
      </c>
      <c r="C2" s="30" t="s">
        <v>2</v>
      </c>
      <c r="D2" s="30" t="s">
        <v>3</v>
      </c>
      <c r="E2" s="30"/>
      <c r="F2" s="30"/>
      <c r="G2" s="30"/>
      <c r="H2" s="30" t="s">
        <v>4</v>
      </c>
      <c r="I2" s="30" t="s">
        <v>5</v>
      </c>
      <c r="J2" s="30" t="s">
        <v>6</v>
      </c>
      <c r="K2" s="30"/>
      <c r="L2" s="30"/>
      <c r="M2" s="19" t="s">
        <v>18</v>
      </c>
      <c r="N2" s="32" t="s">
        <v>17</v>
      </c>
      <c r="O2" s="15" t="s">
        <v>8</v>
      </c>
    </row>
    <row r="3" spans="1:15" ht="85.5" customHeight="1" x14ac:dyDescent="0.25">
      <c r="A3" s="30"/>
      <c r="B3" s="30"/>
      <c r="C3" s="30"/>
      <c r="D3" s="22" t="s">
        <v>23</v>
      </c>
      <c r="E3" s="22" t="s">
        <v>24</v>
      </c>
      <c r="F3" s="23" t="s">
        <v>25</v>
      </c>
      <c r="G3" s="6"/>
      <c r="H3" s="30"/>
      <c r="I3" s="30"/>
      <c r="J3" s="7" t="s">
        <v>7</v>
      </c>
      <c r="K3" s="7" t="s">
        <v>15</v>
      </c>
      <c r="L3" s="7" t="s">
        <v>16</v>
      </c>
      <c r="M3" s="18"/>
      <c r="N3" s="33"/>
      <c r="O3" s="16" t="s">
        <v>20</v>
      </c>
    </row>
    <row r="4" spans="1:15" ht="26.25" customHeight="1" x14ac:dyDescent="0.25">
      <c r="A4" s="8">
        <v>1</v>
      </c>
      <c r="B4" s="8">
        <v>2</v>
      </c>
      <c r="C4" s="9">
        <v>3</v>
      </c>
      <c r="D4" s="8">
        <v>4</v>
      </c>
      <c r="E4" s="8">
        <v>5</v>
      </c>
      <c r="F4" s="8">
        <v>6</v>
      </c>
      <c r="G4" s="8" t="s">
        <v>9</v>
      </c>
      <c r="H4" s="8">
        <v>8</v>
      </c>
      <c r="I4" s="8" t="s">
        <v>10</v>
      </c>
      <c r="J4" s="8">
        <v>10</v>
      </c>
      <c r="K4" s="8">
        <v>11</v>
      </c>
      <c r="L4" s="8">
        <v>12</v>
      </c>
      <c r="M4" s="20">
        <v>13</v>
      </c>
      <c r="N4" s="8">
        <v>13</v>
      </c>
      <c r="O4" s="8">
        <v>14</v>
      </c>
    </row>
    <row r="5" spans="1:15" ht="78.75" customHeight="1" x14ac:dyDescent="0.25">
      <c r="A5" s="14">
        <v>1</v>
      </c>
      <c r="B5" s="11" t="s">
        <v>11</v>
      </c>
      <c r="C5" s="17" t="s">
        <v>22</v>
      </c>
      <c r="D5" s="24">
        <v>4500</v>
      </c>
      <c r="E5" s="24">
        <v>5500</v>
      </c>
      <c r="F5" s="24">
        <v>5000</v>
      </c>
      <c r="G5" s="10">
        <f t="shared" ref="G5" si="0">SUM(D5:F5)</f>
        <v>15000</v>
      </c>
      <c r="H5" s="14">
        <v>6</v>
      </c>
      <c r="I5" s="14">
        <v>3</v>
      </c>
      <c r="J5" s="10">
        <f>SUM(D5:F5)/I5</f>
        <v>5000</v>
      </c>
      <c r="K5" s="10">
        <f>SQRT(((D5-J5)^2+(E5-J5)^2+(F5-J5)^2)/(I5-1))</f>
        <v>500</v>
      </c>
      <c r="L5" s="10">
        <f>(K5/J5)*100</f>
        <v>10</v>
      </c>
      <c r="M5" s="21">
        <v>0</v>
      </c>
      <c r="N5" s="10">
        <v>4500</v>
      </c>
      <c r="O5" s="3">
        <f>N5*H5</f>
        <v>27000</v>
      </c>
    </row>
    <row r="6" spans="1:15" ht="19.5" customHeight="1" x14ac:dyDescent="0.25">
      <c r="A6" s="27" t="s">
        <v>19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  <c r="O6" s="13">
        <f>SUM(O5:O5)</f>
        <v>27000</v>
      </c>
    </row>
    <row r="7" spans="1:1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15" customHeight="1" x14ac:dyDescent="0.25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ht="30" customHeight="1" x14ac:dyDescent="0.25">
      <c r="A10" s="26" t="s">
        <v>13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15" customHeight="1" x14ac:dyDescent="0.25">
      <c r="A12" s="26" t="s">
        <v>14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4"/>
      <c r="M13" s="4"/>
      <c r="N13" s="4"/>
      <c r="O13" s="4"/>
    </row>
    <row r="14" spans="1:15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25" t="s">
        <v>26</v>
      </c>
      <c r="L14" s="25"/>
      <c r="M14" s="25"/>
      <c r="N14" s="25"/>
      <c r="O14" s="25"/>
    </row>
    <row r="15" spans="1:1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4"/>
      <c r="M15" s="4"/>
      <c r="N15" s="4"/>
      <c r="O15" s="34" t="s">
        <v>28</v>
      </c>
    </row>
    <row r="16" spans="1:15" ht="15.75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25" t="s">
        <v>27</v>
      </c>
      <c r="M16" s="25"/>
      <c r="N16" s="25"/>
      <c r="O16" s="25"/>
    </row>
    <row r="17" spans="1:1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</sheetData>
  <mergeCells count="15">
    <mergeCell ref="A6:N6"/>
    <mergeCell ref="I2:I3"/>
    <mergeCell ref="J2:L2"/>
    <mergeCell ref="A1:O1"/>
    <mergeCell ref="A2:A3"/>
    <mergeCell ref="B2:B3"/>
    <mergeCell ref="C2:C3"/>
    <mergeCell ref="D2:G2"/>
    <mergeCell ref="H2:H3"/>
    <mergeCell ref="N2:N3"/>
    <mergeCell ref="L16:O16"/>
    <mergeCell ref="A8:O8"/>
    <mergeCell ref="A10:O10"/>
    <mergeCell ref="A12:O12"/>
    <mergeCell ref="K14:O14"/>
  </mergeCells>
  <pageMargins left="0.70866141732283472" right="0.70866141732283472" top="1.1811023622047245" bottom="0.35433070866141736" header="0.51181102362204722" footer="0.51181102362204722"/>
  <pageSetup paperSize="9" scale="60" firstPageNumber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"/>
  <sheetViews>
    <sheetView zoomScaleNormal="100" workbookViewId="0">
      <selection sqref="A1:B12"/>
    </sheetView>
  </sheetViews>
  <sheetFormatPr defaultRowHeight="15" x14ac:dyDescent="0.25"/>
  <cols>
    <col min="1" max="1" width="12.42578125" style="2"/>
    <col min="2" max="2" width="20.140625" style="2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dima</dc:creator>
  <dc:description/>
  <cp:lastModifiedBy>Кузнецова Ольга Васильевна</cp:lastModifiedBy>
  <cp:revision>8</cp:revision>
  <cp:lastPrinted>2026-05-08T07:32:01Z</cp:lastPrinted>
  <dcterms:created xsi:type="dcterms:W3CDTF">2014-03-03T09:31:47Z</dcterms:created>
  <dcterms:modified xsi:type="dcterms:W3CDTF">2026-05-08T08:15:44Z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