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кудрявцева-яа\Desktop\Яна\2026 год\Канцелярия(книги учета и файлы)\"/>
    </mc:Choice>
  </mc:AlternateContent>
  <xr:revisionPtr revIDLastSave="0" documentId="8_{AC9033BE-D8E3-4C7B-AD88-77976B54A5D2}" xr6:coauthVersionLast="36" xr6:coauthVersionMax="36" xr10:uidLastSave="{00000000-0000-0000-0000-000000000000}"/>
  <bookViews>
    <workbookView xWindow="0" yWindow="0" windowWidth="28800" windowHeight="11625" xr2:uid="{7F19C5D2-AEF4-4536-9139-411D055565EF}"/>
  </bookViews>
  <sheets>
    <sheet name="Расчет НМЦК" sheetId="2" r:id="rId1"/>
    <sheet name="Лист1" sheetId="1" r:id="rId2"/>
  </sheets>
  <definedNames>
    <definedName name="_xlnm.Print_Area" localSheetId="0">'Расчет НМЦК'!$A$1:$V$33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V7" i="2" l="1"/>
  <c r="P7" i="2"/>
  <c r="Q7" i="2" s="1"/>
  <c r="R7" i="2" s="1"/>
  <c r="K7" i="2"/>
  <c r="S7" i="2" s="1"/>
  <c r="T7" i="2" s="1"/>
  <c r="G7" i="2"/>
  <c r="V6" i="2"/>
  <c r="P6" i="2"/>
  <c r="Q6" i="2" s="1"/>
  <c r="R6" i="2" s="1"/>
  <c r="K6" i="2"/>
  <c r="S6" i="2" s="1"/>
  <c r="T6" i="2" s="1"/>
  <c r="G6" i="2"/>
  <c r="V5" i="2"/>
  <c r="V9" i="2" s="1"/>
  <c r="P5" i="2"/>
  <c r="Q5" i="2" s="1"/>
  <c r="R5" i="2" s="1"/>
  <c r="K5" i="2"/>
  <c r="S5" i="2" s="1"/>
  <c r="T5" i="2" s="1"/>
  <c r="T8" i="2" s="1"/>
  <c r="U11" i="2" s="1"/>
  <c r="G5" i="2"/>
</calcChain>
</file>

<file path=xl/sharedStrings.xml><?xml version="1.0" encoding="utf-8"?>
<sst xmlns="http://schemas.openxmlformats.org/spreadsheetml/2006/main" count="41" uniqueCount="35">
  <si>
    <t>Расчет начальной максимальной стоимости договора
 на приобретение канцелярских товаров (книги учета, файлы-вкладыши) для СПБ ГБУЗ «ГП №71» в 2026 году</t>
  </si>
  <si>
    <t>№ п/п</t>
  </si>
  <si>
    <t>Обоснование цены</t>
  </si>
  <si>
    <t>Наименование товара (работы,услуги)</t>
  </si>
  <si>
    <t>Номер источника ценовой информации (ИЦИ) и цена единицы товара, работы, услуги, представленная i-тым ИЦИ (Цi), руб.</t>
  </si>
  <si>
    <t>Наименьшая цена</t>
  </si>
  <si>
    <r>
      <t>Предельная цена (100-р)</t>
    </r>
    <r>
      <rPr>
        <b/>
        <i/>
        <sz val="8"/>
        <color theme="1"/>
        <rFont val="Times New Roman"/>
        <family val="1"/>
        <charset val="204"/>
      </rPr>
      <t>[1]</t>
    </r>
  </si>
  <si>
    <t>Реестр товаров</t>
  </si>
  <si>
    <t>v-кол-во (объем) закупаемого товара (работы, услуги), ед.</t>
  </si>
  <si>
    <t>n-кол-во значений, используемых в расчете</t>
  </si>
  <si>
    <t>Определение однородности совокупности значений выявленных цен</t>
  </si>
  <si>
    <t>Цена принимаемая к расчету</t>
  </si>
  <si>
    <t>ИЦИ №1 (Вход № 411 от 04.02.2026г.)</t>
  </si>
  <si>
    <t>ИЦИ №2 (Вход № 406 от 04.02.2026г.)</t>
  </si>
  <si>
    <t>ИЦИ №3 (Вход № 405 от 04.02.2026г.)</t>
  </si>
  <si>
    <t>&lt; ц &gt; ─ средняя арифметическая величина цены единицы товара, работы, услуги;</t>
  </si>
  <si>
    <r>
      <rPr>
        <sz val="8"/>
        <color theme="1"/>
        <rFont val="Calibri"/>
        <family val="2"/>
        <charset val="204"/>
      </rPr>
      <t xml:space="preserve">δ ─ </t>
    </r>
    <r>
      <rPr>
        <sz val="8"/>
        <color theme="1"/>
        <rFont val="Times New Roman"/>
        <family val="1"/>
        <charset val="204"/>
      </rPr>
      <t>Среднее квадратичное отклонение</t>
    </r>
  </si>
  <si>
    <r>
      <t xml:space="preserve">V </t>
    </r>
    <r>
      <rPr>
        <sz val="8"/>
        <color theme="1"/>
        <rFont val="Times New Roman"/>
        <family val="1"/>
        <charset val="204"/>
      </rPr>
      <t>─ коэффициент вариации</t>
    </r>
  </si>
  <si>
    <t xml:space="preserve">                      ─ начальная максимальная цена контракта</t>
  </si>
  <si>
    <t>17=4+5+6</t>
  </si>
  <si>
    <t>15=кол-во ответов ИЦИ</t>
  </si>
  <si>
    <t>Анализ рынка</t>
  </si>
  <si>
    <t>Книга учета бухгалтерская в клетку</t>
  </si>
  <si>
    <t>-</t>
  </si>
  <si>
    <t>Книга учета бухгалтерская в линейку</t>
  </si>
  <si>
    <t>Файл-вкладыш</t>
  </si>
  <si>
    <t>Итого:</t>
  </si>
  <si>
    <t>Примечания:</t>
  </si>
  <si>
    <t>1. В целях установления начальной (максимальной) цены контракта, был проведен мониторинг цены на необходимый товар. В качестве источников информации, послужили коммерческие предложения организаций.</t>
  </si>
  <si>
    <t xml:space="preserve">2. Анализ рынка товара проводился с учетом расходов на доставку, страхование, уплату таможенных пошлин, налогов и  других обязательных платежей, а также иных расходов, связанных с выполнением условий контракта.
</t>
  </si>
  <si>
    <t xml:space="preserve">3. Совокупность значений, используемых в расчете, при определении НМЦК считается однородной, т.к. коэффициент вариации цены не превышает 33%. </t>
  </si>
  <si>
    <t>[1] В целях применения нормативного метода используются предельные цены, установленные в соответствии со статьей 19 Закона, Постановлением Правительства Санкт-Петербурга от 15.06.2016 № 489 «Об утверждении Правил определения требований к закупаемым государственными органами Санкт-Петербурга, органом управления территориальным государственным внебюджетным фондом и подведомственными им казенными учреждениями, бюджетными учреждениями и государственными унитарными предприятиями отдельным видам товаров, работ, услуг (в том числе предельных цен товаров, работ, услуг)», распоряжением Комитета по государственному заказу Санкт-Петербурга от 31.05.2018 № 100-р «Об утверждении значений потребительских свойств (в том числе характеристик качества) и иных характеристик (в том числе предельных цен) отдельных видов товаров, работ, услуг», а также Распоряжением Администрации Колпинского района Санкт-Петербурга от 01.07.2016 № 374-р «Об утверждении Требований к закупаемым администрацией Колпинского района Санкт-Петербурга и подведомственными учреждениями отдельным видам товаров, работ, услуг (в том числе предельных цен товаров, работ, услуг)».</t>
  </si>
  <si>
    <t>Инженер</t>
  </si>
  <si>
    <t>Губенок М.П.</t>
  </si>
  <si>
    <t>"30" апреля 2026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</si>
</sst>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;[Red]#,##0.00"/>
  </numFmts>
  <fonts count="18" x14ac:knownFonts="1">
    <font>
      <sz val="11"/>
      <color theme="1"/>
      <name val="Calibri"/>
      <family val="2"/>
      <charset val="204"/>
      <scheme val="minor"/>
    </font>
    <font>
      <b/>
      <i/>
      <sz val="11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b/>
      <i/>
      <sz val="8"/>
      <color theme="1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8"/>
      <color theme="1"/>
      <name val="Calibri"/>
      <family val="2"/>
      <charset val="204"/>
    </font>
    <font>
      <i/>
      <sz val="8"/>
      <color theme="1"/>
      <name val="Times New Roman"/>
      <family val="1"/>
      <charset val="204"/>
    </font>
    <font>
      <i/>
      <sz val="9"/>
      <color theme="1"/>
      <name val="Times New Roman"/>
      <family val="1"/>
      <charset val="204"/>
    </font>
    <font>
      <sz val="11"/>
      <name val="Times New Roman"/>
      <family val="1"/>
      <charset val="204"/>
    </font>
    <font>
      <b/>
      <i/>
      <sz val="9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9"/>
      <color rgb="FF000000"/>
      <name val="Times New Roman"/>
      <family val="1"/>
      <charset val="204"/>
    </font>
    <font>
      <sz val="9"/>
      <color theme="1"/>
      <name val="Calibri"/>
      <family val="2"/>
      <charset val="204"/>
      <scheme val="minor"/>
    </font>
    <font>
      <sz val="8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8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2" fillId="0" borderId="2" xfId="0" applyFont="1" applyBorder="1"/>
    <xf numFmtId="0" fontId="5" fillId="0" borderId="0" xfId="0" applyFont="1"/>
    <xf numFmtId="0" fontId="6" fillId="0" borderId="2" xfId="0" applyFont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top" wrapText="1"/>
    </xf>
    <xf numFmtId="0" fontId="2" fillId="0" borderId="2" xfId="0" applyFont="1" applyBorder="1" applyAlignment="1">
      <alignment vertical="top" wrapText="1"/>
    </xf>
    <xf numFmtId="0" fontId="8" fillId="2" borderId="2" xfId="0" applyFont="1" applyFill="1" applyBorder="1" applyAlignment="1">
      <alignment vertical="top" wrapText="1"/>
    </xf>
    <xf numFmtId="0" fontId="3" fillId="3" borderId="7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9" fillId="0" borderId="2" xfId="0" applyFont="1" applyBorder="1" applyAlignment="1">
      <alignment horizontal="center" vertical="center" wrapText="1"/>
    </xf>
    <xf numFmtId="164" fontId="9" fillId="0" borderId="2" xfId="0" applyNumberFormat="1" applyFont="1" applyBorder="1" applyAlignment="1">
      <alignment horizontal="center" vertical="center" wrapText="1"/>
    </xf>
    <xf numFmtId="164" fontId="8" fillId="2" borderId="3" xfId="0" applyNumberFormat="1" applyFont="1" applyFill="1" applyBorder="1" applyAlignment="1">
      <alignment horizontal="center" vertical="center" wrapText="1"/>
    </xf>
    <xf numFmtId="164" fontId="8" fillId="2" borderId="4" xfId="0" applyNumberFormat="1" applyFont="1" applyFill="1" applyBorder="1" applyAlignment="1">
      <alignment horizontal="center" vertical="center" wrapText="1"/>
    </xf>
    <xf numFmtId="164" fontId="8" fillId="2" borderId="5" xfId="0" applyNumberFormat="1" applyFont="1" applyFill="1" applyBorder="1" applyAlignment="1">
      <alignment horizontal="center" vertical="center" wrapText="1"/>
    </xf>
    <xf numFmtId="164" fontId="8" fillId="2" borderId="2" xfId="0" applyNumberFormat="1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4" fontId="8" fillId="2" borderId="2" xfId="0" applyNumberFormat="1" applyFont="1" applyFill="1" applyBorder="1" applyAlignment="1">
      <alignment horizontal="center" vertical="center" wrapText="1"/>
    </xf>
    <xf numFmtId="4" fontId="4" fillId="3" borderId="2" xfId="0" applyNumberFormat="1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/>
    </xf>
    <xf numFmtId="0" fontId="0" fillId="2" borderId="0" xfId="0" applyFill="1" applyAlignment="1">
      <alignment horizontal="center"/>
    </xf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" fontId="4" fillId="0" borderId="2" xfId="0" applyNumberFormat="1" applyFont="1" applyBorder="1" applyAlignment="1">
      <alignment horizontal="center" vertical="center"/>
    </xf>
    <xf numFmtId="0" fontId="10" fillId="0" borderId="0" xfId="0" applyFont="1" applyFill="1" applyBorder="1" applyAlignment="1">
      <alignment horizontal="left"/>
    </xf>
    <xf numFmtId="0" fontId="10" fillId="0" borderId="0" xfId="0" applyFont="1" applyFill="1" applyBorder="1" applyAlignment="1">
      <alignment horizontal="center"/>
    </xf>
    <xf numFmtId="0" fontId="0" fillId="2" borderId="0" xfId="0" applyFill="1" applyBorder="1" applyAlignment="1"/>
    <xf numFmtId="0" fontId="0" fillId="0" borderId="0" xfId="0" applyBorder="1" applyAlignment="1"/>
    <xf numFmtId="0" fontId="0" fillId="2" borderId="0" xfId="0" applyFill="1" applyBorder="1"/>
    <xf numFmtId="4" fontId="11" fillId="0" borderId="0" xfId="0" applyNumberFormat="1" applyFont="1" applyBorder="1" applyAlignment="1">
      <alignment horizontal="center" vertical="center"/>
    </xf>
    <xf numFmtId="0" fontId="5" fillId="0" borderId="0" xfId="0" applyFont="1" applyBorder="1"/>
    <xf numFmtId="164" fontId="0" fillId="0" borderId="0" xfId="0" applyNumberFormat="1" applyBorder="1" applyAlignment="1"/>
    <xf numFmtId="0" fontId="0" fillId="0" borderId="0" xfId="0" applyBorder="1"/>
    <xf numFmtId="0" fontId="12" fillId="0" borderId="0" xfId="0" applyFont="1" applyAlignment="1">
      <alignment horizontal="left" vertical="top" wrapText="1"/>
    </xf>
    <xf numFmtId="0" fontId="0" fillId="0" borderId="0" xfId="0" applyAlignment="1"/>
    <xf numFmtId="0" fontId="8" fillId="0" borderId="0" xfId="0" applyFont="1"/>
    <xf numFmtId="0" fontId="0" fillId="0" borderId="0" xfId="0" applyAlignment="1">
      <alignment horizontal="left"/>
    </xf>
    <xf numFmtId="4" fontId="5" fillId="0" borderId="0" xfId="0" applyNumberFormat="1" applyFont="1"/>
    <xf numFmtId="0" fontId="13" fillId="0" borderId="0" xfId="0" applyNumberFormat="1" applyFont="1" applyAlignment="1">
      <alignment vertical="center" wrapText="1"/>
    </xf>
    <xf numFmtId="0" fontId="14" fillId="0" borderId="0" xfId="0" applyNumberFormat="1" applyFont="1" applyAlignment="1">
      <alignment wrapText="1"/>
    </xf>
    <xf numFmtId="0" fontId="15" fillId="0" borderId="0" xfId="0" applyFont="1" applyAlignment="1">
      <alignment vertical="center" wrapText="1"/>
    </xf>
    <xf numFmtId="0" fontId="0" fillId="0" borderId="0" xfId="0" applyNumberFormat="1" applyAlignment="1">
      <alignment wrapText="1"/>
    </xf>
    <xf numFmtId="0" fontId="0" fillId="0" borderId="0" xfId="0" applyNumberFormat="1" applyAlignment="1">
      <alignment wrapText="1"/>
    </xf>
    <xf numFmtId="0" fontId="0" fillId="0" borderId="0" xfId="0" applyAlignment="1">
      <alignment wrapText="1"/>
    </xf>
    <xf numFmtId="0" fontId="0" fillId="0" borderId="0" xfId="0" applyAlignment="1">
      <alignment wrapText="1"/>
    </xf>
    <xf numFmtId="0" fontId="16" fillId="0" borderId="0" xfId="0" applyFont="1" applyAlignment="1">
      <alignment horizontal="right"/>
    </xf>
    <xf numFmtId="0" fontId="15" fillId="0" borderId="0" xfId="0" applyFont="1" applyAlignment="1">
      <alignment vertical="center" wrapText="1"/>
    </xf>
    <xf numFmtId="0" fontId="16" fillId="0" borderId="0" xfId="0" applyFont="1" applyAlignment="1">
      <alignment horizontal="right"/>
    </xf>
    <xf numFmtId="0" fontId="0" fillId="0" borderId="0" xfId="0" applyAlignment="1"/>
    <xf numFmtId="0" fontId="17" fillId="0" borderId="0" xfId="0" applyFont="1" applyAlignment="1">
      <alignment horizontal="left" vertical="center" wrapText="1"/>
    </xf>
    <xf numFmtId="0" fontId="12" fillId="0" borderId="0" xfId="0" applyNumberFormat="1" applyFont="1" applyAlignment="1">
      <alignment wrapText="1"/>
    </xf>
    <xf numFmtId="0" fontId="12" fillId="0" borderId="0" xfId="0" applyFont="1" applyAlignment="1">
      <alignment wrapText="1"/>
    </xf>
    <xf numFmtId="0" fontId="0" fillId="0" borderId="0" xfId="0" applyAlignment="1">
      <alignment vertical="top" wrapText="1"/>
    </xf>
    <xf numFmtId="0" fontId="0" fillId="0" borderId="0" xfId="0" applyAlignment="1">
      <alignment vertical="top"/>
    </xf>
    <xf numFmtId="0" fontId="0" fillId="2" borderId="0" xfId="0" applyFill="1" applyAlignment="1">
      <alignment vertical="top" wrapText="1"/>
    </xf>
    <xf numFmtId="0" fontId="12" fillId="2" borderId="0" xfId="0" applyFont="1" applyFill="1" applyAlignment="1">
      <alignment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19</xdr:col>
      <xdr:colOff>114300</xdr:colOff>
      <xdr:row>1</xdr:row>
      <xdr:rowOff>76200</xdr:rowOff>
    </xdr:from>
    <xdr:ext cx="657224" cy="264560"/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2" name="TextBox 1">
              <a:extLst>
                <a:ext uri="{FF2B5EF4-FFF2-40B4-BE49-F238E27FC236}">
                  <a16:creationId xmlns:a16="http://schemas.microsoft.com/office/drawing/2014/main" id="{0A8CC727-6DA3-4DD8-918B-D75C0CA8E031}"/>
                </a:ext>
              </a:extLst>
            </xdr:cNvPr>
            <xdr:cNvSpPr txBox="1"/>
          </xdr:nvSpPr>
          <xdr:spPr>
            <a:xfrm>
              <a:off x="11944350" y="476250"/>
              <a:ext cx="657224" cy="264560"/>
            </a:xfrm>
            <a:prstGeom prst="rect">
              <a:avLst/>
            </a:prstGeom>
            <a:noFill/>
            <a:ln>
              <a:noFill/>
            </a:ln>
            <a:effectLst/>
          </xdr:spPr>
          <xdr:txBody>
            <a:bodyPr vertOverflow="clip" horzOverflow="clip" wrap="square" rtlCol="0" anchor="t">
              <a:spAutoFit/>
            </a:bodyPr>
            <a:lstStyle/>
            <a:p>
              <a:pPr marL="0" marR="0" lvl="0" indent="0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p>
                      <m:sSupPr>
                        <m:ctrlPr>
                          <a:rPr kumimoji="0" lang="en-US" sz="1100" b="0" i="1" u="none" strike="noStrike" kern="0" cap="none" spc="0" normalizeH="0" baseline="0" noProof="0">
                            <a:ln>
                              <a:noFill/>
                            </a:ln>
                            <a:solidFill>
                              <a:sysClr val="windowText" lastClr="000000"/>
                            </a:solidFill>
                            <a:effectLst/>
                            <a:uLnTx/>
                            <a:uFillTx/>
                            <a:latin typeface="Cambria Math" panose="02040503050406030204" pitchFamily="18" charset="0"/>
                          </a:rPr>
                        </m:ctrlPr>
                      </m:sSupPr>
                      <m:e>
                        <m:r>
                          <a:rPr kumimoji="0" lang="ru-RU" sz="1100" b="0" i="1" u="none" strike="noStrike" kern="0" cap="none" spc="0" normalizeH="0" baseline="0" noProof="0">
                            <a:ln>
                              <a:noFill/>
                            </a:ln>
                            <a:solidFill>
                              <a:sysClr val="windowText" lastClr="000000"/>
                            </a:solidFill>
                            <a:effectLst/>
                            <a:uLnTx/>
                            <a:uFillTx/>
                            <a:latin typeface="Cambria Math"/>
                          </a:rPr>
                          <m:t>НМЦК</m:t>
                        </m:r>
                      </m:e>
                      <m:sup>
                        <m:r>
                          <a:rPr kumimoji="0" lang="ru-RU" sz="1100" b="0" i="1" u="none" strike="noStrike" kern="0" cap="none" spc="0" normalizeH="0" baseline="0" noProof="0">
                            <a:ln>
                              <a:noFill/>
                            </a:ln>
                            <a:solidFill>
                              <a:sysClr val="windowText" lastClr="000000"/>
                            </a:solidFill>
                            <a:effectLst/>
                            <a:uLnTx/>
                            <a:uFillTx/>
                            <a:latin typeface="Cambria Math"/>
                          </a:rPr>
                          <m:t>рын</m:t>
                        </m:r>
                      </m:sup>
                    </m:sSup>
                  </m:oMath>
                </m:oMathPara>
              </a14:m>
              <a:endParaRPr kumimoji="0" lang="ru-RU" sz="11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Calibri"/>
              </a:endParaRPr>
            </a:p>
          </xdr:txBody>
        </xdr:sp>
      </mc:Choice>
      <mc:Fallback>
        <xdr:sp macro="" textlink="">
          <xdr:nvSpPr>
            <xdr:cNvPr id="2" name="TextBox 1">
              <a:extLst>
                <a:ext uri="{FF2B5EF4-FFF2-40B4-BE49-F238E27FC236}">
                  <a16:creationId xmlns:a16="http://schemas.microsoft.com/office/drawing/2014/main" id="{0A8CC727-6DA3-4DD8-918B-D75C0CA8E031}"/>
                </a:ext>
              </a:extLst>
            </xdr:cNvPr>
            <xdr:cNvSpPr txBox="1"/>
          </xdr:nvSpPr>
          <xdr:spPr>
            <a:xfrm>
              <a:off x="11944350" y="476250"/>
              <a:ext cx="657224" cy="264560"/>
            </a:xfrm>
            <a:prstGeom prst="rect">
              <a:avLst/>
            </a:prstGeom>
            <a:noFill/>
            <a:ln>
              <a:noFill/>
            </a:ln>
            <a:effectLst/>
          </xdr:spPr>
          <xdr:txBody>
            <a:bodyPr vertOverflow="clip" horzOverflow="clip" wrap="square" rtlCol="0" anchor="t">
              <a:spAutoFit/>
            </a:bodyPr>
            <a:lstStyle/>
            <a:p>
              <a:pPr marL="0" marR="0" lvl="0" indent="0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en-US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Cambria Math" panose="02040503050406030204" pitchFamily="18" charset="0"/>
                </a:rPr>
                <a:t>〖</a:t>
              </a:r>
              <a:r>
                <a:rPr kumimoji="0" lang="ru-RU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Cambria Math"/>
                </a:rPr>
                <a:t>НМЦК</a:t>
              </a:r>
              <a:r>
                <a:rPr kumimoji="0" lang="en-US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Cambria Math" panose="02040503050406030204" pitchFamily="18" charset="0"/>
                </a:rPr>
                <a:t>〗^</a:t>
              </a:r>
              <a:r>
                <a:rPr kumimoji="0" lang="ru-RU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Cambria Math"/>
                </a:rPr>
                <a:t>рын</a:t>
              </a:r>
              <a:endParaRPr kumimoji="0" lang="ru-RU" sz="11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Calibri"/>
              </a:endParaRPr>
            </a:p>
          </xdr:txBody>
        </xdr:sp>
      </mc:Fallback>
    </mc:AlternateContent>
    <xdr:clientData/>
  </xdr:oneCellAnchor>
  <xdr:twoCellAnchor>
    <xdr:from>
      <xdr:col>7</xdr:col>
      <xdr:colOff>47036</xdr:colOff>
      <xdr:row>2</xdr:row>
      <xdr:rowOff>295276</xdr:rowOff>
    </xdr:from>
    <xdr:to>
      <xdr:col>9</xdr:col>
      <xdr:colOff>190500</xdr:colOff>
      <xdr:row>2</xdr:row>
      <xdr:rowOff>608136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E31C6C5F-200B-4B0E-AD59-1322DBC782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5190536" y="1076326"/>
          <a:ext cx="410164" cy="3128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19050</xdr:colOff>
      <xdr:row>2</xdr:row>
      <xdr:rowOff>504825</xdr:rowOff>
    </xdr:from>
    <xdr:to>
      <xdr:col>17</xdr:col>
      <xdr:colOff>19050</xdr:colOff>
      <xdr:row>2</xdr:row>
      <xdr:rowOff>780435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916294CB-1710-4137-8A83-ADC10B8D99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9715500" y="1285875"/>
          <a:ext cx="742950" cy="275610"/>
        </a:xfrm>
        <a:prstGeom prst="rect">
          <a:avLst/>
        </a:prstGeom>
      </xdr:spPr>
    </xdr:pic>
    <xdr:clientData/>
  </xdr:twoCellAnchor>
  <xdr:twoCellAnchor editAs="oneCell">
    <xdr:from>
      <xdr:col>16</xdr:col>
      <xdr:colOff>666751</xdr:colOff>
      <xdr:row>2</xdr:row>
      <xdr:rowOff>542925</xdr:rowOff>
    </xdr:from>
    <xdr:to>
      <xdr:col>18</xdr:col>
      <xdr:colOff>28575</xdr:colOff>
      <xdr:row>2</xdr:row>
      <xdr:rowOff>741192</xdr:rowOff>
    </xdr:to>
    <xdr:pic>
      <xdr:nvPicPr>
        <xdr:cNvPr id="5" name="Рисунок 4">
          <a:extLst>
            <a:ext uri="{FF2B5EF4-FFF2-40B4-BE49-F238E27FC236}">
              <a16:creationId xmlns:a16="http://schemas.microsoft.com/office/drawing/2014/main" id="{67497E5E-CA76-42D1-80E8-F4040E4A20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10363201" y="1323975"/>
          <a:ext cx="781049" cy="198267"/>
        </a:xfrm>
        <a:prstGeom prst="rect">
          <a:avLst/>
        </a:prstGeom>
      </xdr:spPr>
    </xdr:pic>
    <xdr:clientData/>
  </xdr:twoCellAnchor>
  <xdr:twoCellAnchor>
    <xdr:from>
      <xdr:col>19</xdr:col>
      <xdr:colOff>38100</xdr:colOff>
      <xdr:row>2</xdr:row>
      <xdr:rowOff>685800</xdr:rowOff>
    </xdr:from>
    <xdr:to>
      <xdr:col>19</xdr:col>
      <xdr:colOff>962025</xdr:colOff>
      <xdr:row>2</xdr:row>
      <xdr:rowOff>956525</xdr:rowOff>
    </xdr:to>
    <xdr:pic>
      <xdr:nvPicPr>
        <xdr:cNvPr id="6" name="Рисунок 5">
          <a:extLst>
            <a:ext uri="{FF2B5EF4-FFF2-40B4-BE49-F238E27FC236}">
              <a16:creationId xmlns:a16="http://schemas.microsoft.com/office/drawing/2014/main" id="{1B3BDEEA-01B9-4FD6-ACC2-A380381DEC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68150" y="1466850"/>
          <a:ext cx="781050" cy="2707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19</xdr:col>
      <xdr:colOff>0</xdr:colOff>
      <xdr:row>1</xdr:row>
      <xdr:rowOff>352425</xdr:rowOff>
    </xdr:from>
    <xdr:ext cx="657224" cy="264560"/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7" name="TextBox 6">
              <a:extLst>
                <a:ext uri="{FF2B5EF4-FFF2-40B4-BE49-F238E27FC236}">
                  <a16:creationId xmlns:a16="http://schemas.microsoft.com/office/drawing/2014/main" id="{456784C5-94E2-4E69-8D1F-79582B6E84A6}"/>
                </a:ext>
              </a:extLst>
            </xdr:cNvPr>
            <xdr:cNvSpPr txBox="1"/>
          </xdr:nvSpPr>
          <xdr:spPr>
            <a:xfrm>
              <a:off x="11830050" y="752475"/>
              <a:ext cx="657224" cy="264560"/>
            </a:xfrm>
            <a:prstGeom prst="rect">
              <a:avLst/>
            </a:prstGeom>
            <a:noFill/>
            <a:ln>
              <a:noFill/>
            </a:ln>
            <a:effectLst/>
          </xdr:spPr>
          <xdr:txBody>
            <a:bodyPr vertOverflow="clip" horzOverflow="clip" wrap="square" rtlCol="0" anchor="t">
              <a:spAutoFit/>
            </a:bodyPr>
            <a:lstStyle/>
            <a:p>
              <a:pPr marL="0" marR="0" lvl="0" indent="0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p>
                      <m:sSupPr>
                        <m:ctrlPr>
                          <a:rPr kumimoji="0" lang="en-US" sz="1100" b="0" i="1" u="none" strike="noStrike" kern="0" cap="none" spc="0" normalizeH="0" baseline="0" noProof="0">
                            <a:ln>
                              <a:noFill/>
                            </a:ln>
                            <a:solidFill>
                              <a:sysClr val="windowText" lastClr="000000"/>
                            </a:solidFill>
                            <a:effectLst/>
                            <a:uLnTx/>
                            <a:uFillTx/>
                            <a:latin typeface="Cambria Math" panose="02040503050406030204" pitchFamily="18" charset="0"/>
                          </a:rPr>
                        </m:ctrlPr>
                      </m:sSupPr>
                      <m:e>
                        <m:r>
                          <a:rPr kumimoji="0" lang="ru-RU" sz="1100" b="0" i="1" u="none" strike="noStrike" kern="0" cap="none" spc="0" normalizeH="0" baseline="0" noProof="0">
                            <a:ln>
                              <a:noFill/>
                            </a:ln>
                            <a:solidFill>
                              <a:sysClr val="windowText" lastClr="000000"/>
                            </a:solidFill>
                            <a:effectLst/>
                            <a:uLnTx/>
                            <a:uFillTx/>
                            <a:latin typeface="Cambria Math"/>
                          </a:rPr>
                          <m:t>НМЦК</m:t>
                        </m:r>
                      </m:e>
                      <m:sup>
                        <m:r>
                          <a:rPr kumimoji="0" lang="ru-RU" sz="1100" b="0" i="1" u="none" strike="noStrike" kern="0" cap="none" spc="0" normalizeH="0" baseline="0" noProof="0">
                            <a:ln>
                              <a:noFill/>
                            </a:ln>
                            <a:solidFill>
                              <a:sysClr val="windowText" lastClr="000000"/>
                            </a:solidFill>
                            <a:effectLst/>
                            <a:uLnTx/>
                            <a:uFillTx/>
                            <a:latin typeface="Cambria Math"/>
                          </a:rPr>
                          <m:t>рын</m:t>
                        </m:r>
                      </m:sup>
                    </m:sSup>
                  </m:oMath>
                </m:oMathPara>
              </a14:m>
              <a:endParaRPr kumimoji="0" lang="ru-RU" sz="11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Calibri"/>
              </a:endParaRPr>
            </a:p>
          </xdr:txBody>
        </xdr:sp>
      </mc:Choice>
      <mc:Fallback>
        <xdr:sp macro="" textlink="">
          <xdr:nvSpPr>
            <xdr:cNvPr id="7" name="TextBox 6">
              <a:extLst>
                <a:ext uri="{FF2B5EF4-FFF2-40B4-BE49-F238E27FC236}">
                  <a16:creationId xmlns:a16="http://schemas.microsoft.com/office/drawing/2014/main" id="{456784C5-94E2-4E69-8D1F-79582B6E84A6}"/>
                </a:ext>
              </a:extLst>
            </xdr:cNvPr>
            <xdr:cNvSpPr txBox="1"/>
          </xdr:nvSpPr>
          <xdr:spPr>
            <a:xfrm>
              <a:off x="11830050" y="752475"/>
              <a:ext cx="657224" cy="264560"/>
            </a:xfrm>
            <a:prstGeom prst="rect">
              <a:avLst/>
            </a:prstGeom>
            <a:noFill/>
            <a:ln>
              <a:noFill/>
            </a:ln>
            <a:effectLst/>
          </xdr:spPr>
          <xdr:txBody>
            <a:bodyPr vertOverflow="clip" horzOverflow="clip" wrap="square" rtlCol="0" anchor="t">
              <a:spAutoFit/>
            </a:bodyPr>
            <a:lstStyle/>
            <a:p>
              <a:pPr marL="0" marR="0" lvl="0" indent="0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en-US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Cambria Math" panose="02040503050406030204" pitchFamily="18" charset="0"/>
                </a:rPr>
                <a:t>〖</a:t>
              </a:r>
              <a:r>
                <a:rPr kumimoji="0" lang="ru-RU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Cambria Math"/>
                </a:rPr>
                <a:t>НМЦК</a:t>
              </a:r>
              <a:r>
                <a:rPr kumimoji="0" lang="en-US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Cambria Math" panose="02040503050406030204" pitchFamily="18" charset="0"/>
                </a:rPr>
                <a:t>〗^</a:t>
              </a:r>
              <a:r>
                <a:rPr kumimoji="0" lang="ru-RU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Cambria Math"/>
                </a:rPr>
                <a:t>рын</a:t>
              </a:r>
              <a:endParaRPr kumimoji="0" lang="ru-RU" sz="11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Calibri"/>
              </a:endParaRPr>
            </a:p>
          </xdr:txBody>
        </xdr:sp>
      </mc:Fallback>
    </mc:AlternateContent>
    <xdr:clientData/>
  </xdr:oneCellAnchor>
  <xdr:twoCellAnchor editAs="oneCell">
    <xdr:from>
      <xdr:col>16</xdr:col>
      <xdr:colOff>504826</xdr:colOff>
      <xdr:row>28</xdr:row>
      <xdr:rowOff>123825</xdr:rowOff>
    </xdr:from>
    <xdr:to>
      <xdr:col>17</xdr:col>
      <xdr:colOff>638176</xdr:colOff>
      <xdr:row>32</xdr:row>
      <xdr:rowOff>37965</xdr:rowOff>
    </xdr:to>
    <xdr:pic>
      <xdr:nvPicPr>
        <xdr:cNvPr id="8" name="Рисунок 7">
          <a:extLst>
            <a:ext uri="{FF2B5EF4-FFF2-40B4-BE49-F238E27FC236}">
              <a16:creationId xmlns:a16="http://schemas.microsoft.com/office/drawing/2014/main" id="{C495A286-BD3D-4156-87FA-518E66BB36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0201276" y="5000625"/>
          <a:ext cx="876300" cy="71424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DD027F-AC18-4BF1-A9B7-B4B8E70F6C1B}">
  <sheetPr>
    <pageSetUpPr fitToPage="1"/>
  </sheetPr>
  <dimension ref="A1:V33"/>
  <sheetViews>
    <sheetView tabSelected="1" workbookViewId="0">
      <selection activeCell="F33" sqref="F33"/>
    </sheetView>
  </sheetViews>
  <sheetFormatPr defaultRowHeight="15" x14ac:dyDescent="0.25"/>
  <cols>
    <col min="1" max="1" width="4.85546875" style="71" customWidth="1"/>
    <col min="2" max="2" width="11.28515625" style="71" customWidth="1"/>
    <col min="3" max="3" width="23" style="71" customWidth="1"/>
    <col min="4" max="4" width="11.42578125" style="71" customWidth="1"/>
    <col min="5" max="5" width="12" style="71" customWidth="1"/>
    <col min="6" max="6" width="11.7109375" style="71" customWidth="1"/>
    <col min="7" max="7" width="2.85546875" style="71" customWidth="1"/>
    <col min="8" max="9" width="2" style="71" customWidth="1"/>
    <col min="10" max="10" width="4.140625" style="71" customWidth="1"/>
    <col min="11" max="11" width="11" style="71" customWidth="1"/>
    <col min="12" max="12" width="8.7109375" style="71" customWidth="1"/>
    <col min="13" max="13" width="8.5703125" style="71" customWidth="1"/>
    <col min="14" max="14" width="11.140625" style="73" customWidth="1"/>
    <col min="15" max="15" width="8.5703125" style="71" customWidth="1"/>
    <col min="16" max="16" width="12.140625" style="73" customWidth="1"/>
    <col min="17" max="17" width="11.140625" style="71" customWidth="1"/>
    <col min="18" max="18" width="10.140625" style="73" customWidth="1"/>
    <col min="19" max="19" width="10.7109375" style="73" customWidth="1"/>
    <col min="20" max="20" width="12.28515625" customWidth="1"/>
    <col min="21" max="21" width="1" style="11" customWidth="1"/>
    <col min="22" max="22" width="1.140625" hidden="1" customWidth="1"/>
  </cols>
  <sheetData>
    <row r="1" spans="1:22" ht="31.5" customHeight="1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2"/>
    </row>
    <row r="2" spans="1:22" ht="30" customHeight="1" x14ac:dyDescent="0.25">
      <c r="A2" s="3" t="s">
        <v>1</v>
      </c>
      <c r="B2" s="3" t="s">
        <v>2</v>
      </c>
      <c r="C2" s="3" t="s">
        <v>3</v>
      </c>
      <c r="D2" s="4" t="s">
        <v>4</v>
      </c>
      <c r="E2" s="5"/>
      <c r="F2" s="5"/>
      <c r="G2" s="5"/>
      <c r="H2" s="5"/>
      <c r="I2" s="5"/>
      <c r="J2" s="6"/>
      <c r="K2" s="7" t="s">
        <v>5</v>
      </c>
      <c r="L2" s="7" t="s">
        <v>6</v>
      </c>
      <c r="M2" s="7" t="s">
        <v>7</v>
      </c>
      <c r="N2" s="8" t="s">
        <v>8</v>
      </c>
      <c r="O2" s="3" t="s">
        <v>9</v>
      </c>
      <c r="P2" s="3" t="s">
        <v>10</v>
      </c>
      <c r="Q2" s="3"/>
      <c r="R2" s="3"/>
      <c r="S2" s="9" t="s">
        <v>11</v>
      </c>
      <c r="T2" s="10"/>
    </row>
    <row r="3" spans="1:22" ht="77.25" customHeight="1" x14ac:dyDescent="0.25">
      <c r="A3" s="3"/>
      <c r="B3" s="3"/>
      <c r="C3" s="3"/>
      <c r="D3" s="12" t="s">
        <v>12</v>
      </c>
      <c r="E3" s="13" t="s">
        <v>13</v>
      </c>
      <c r="F3" s="13" t="s">
        <v>14</v>
      </c>
      <c r="G3" s="14"/>
      <c r="H3" s="15"/>
      <c r="I3" s="15"/>
      <c r="J3" s="16"/>
      <c r="K3" s="17"/>
      <c r="L3" s="17"/>
      <c r="M3" s="17"/>
      <c r="N3" s="8"/>
      <c r="O3" s="3"/>
      <c r="P3" s="18" t="s">
        <v>15</v>
      </c>
      <c r="Q3" s="19" t="s">
        <v>16</v>
      </c>
      <c r="R3" s="20" t="s">
        <v>17</v>
      </c>
      <c r="S3" s="21"/>
      <c r="T3" s="19" t="s">
        <v>18</v>
      </c>
    </row>
    <row r="4" spans="1:22" s="28" customFormat="1" ht="21" customHeight="1" x14ac:dyDescent="0.25">
      <c r="A4" s="22">
        <v>1</v>
      </c>
      <c r="B4" s="22">
        <v>2</v>
      </c>
      <c r="C4" s="22">
        <v>3</v>
      </c>
      <c r="D4" s="22">
        <v>4</v>
      </c>
      <c r="E4" s="22">
        <v>5</v>
      </c>
      <c r="F4" s="22">
        <v>6</v>
      </c>
      <c r="G4" s="23" t="s">
        <v>19</v>
      </c>
      <c r="H4" s="24"/>
      <c r="I4" s="24"/>
      <c r="J4" s="25"/>
      <c r="K4" s="22">
        <v>11</v>
      </c>
      <c r="L4" s="22">
        <v>12</v>
      </c>
      <c r="M4" s="22">
        <v>13</v>
      </c>
      <c r="N4" s="26">
        <v>14</v>
      </c>
      <c r="O4" s="22" t="s">
        <v>20</v>
      </c>
      <c r="P4" s="26">
        <v>16</v>
      </c>
      <c r="Q4" s="22">
        <v>17</v>
      </c>
      <c r="R4" s="26">
        <v>18</v>
      </c>
      <c r="S4" s="26">
        <v>19</v>
      </c>
      <c r="T4" s="22">
        <v>20</v>
      </c>
      <c r="U4" s="27"/>
    </row>
    <row r="5" spans="1:22" s="39" customFormat="1" ht="23.25" customHeight="1" x14ac:dyDescent="0.25">
      <c r="A5" s="26">
        <v>1</v>
      </c>
      <c r="B5" s="26" t="s">
        <v>21</v>
      </c>
      <c r="C5" s="29" t="s">
        <v>22</v>
      </c>
      <c r="D5" s="30">
        <v>312.7</v>
      </c>
      <c r="E5" s="30">
        <v>297.95</v>
      </c>
      <c r="F5" s="30">
        <v>295</v>
      </c>
      <c r="G5" s="31">
        <f>SUM(D5:F5)</f>
        <v>905.65</v>
      </c>
      <c r="H5" s="32"/>
      <c r="I5" s="32"/>
      <c r="J5" s="33"/>
      <c r="K5" s="34">
        <f>F5</f>
        <v>295</v>
      </c>
      <c r="L5" s="34" t="s">
        <v>23</v>
      </c>
      <c r="M5" s="34" t="s">
        <v>23</v>
      </c>
      <c r="N5" s="35">
        <v>70</v>
      </c>
      <c r="O5" s="26">
        <v>3</v>
      </c>
      <c r="P5" s="36">
        <f t="shared" ref="P5:P7" si="0">SUM(D5:F5)/O5</f>
        <v>301.88333333333333</v>
      </c>
      <c r="Q5" s="36">
        <f t="shared" ref="Q5:Q7" si="1">SQRT(((D5-P5)^2+(E5-P5)^2+(F5-P5)^2)/(O5-1))</f>
        <v>9.482923248309735</v>
      </c>
      <c r="R5" s="36">
        <f t="shared" ref="R5:R7" si="2">(Q5/P5)*100</f>
        <v>3.141254319541678</v>
      </c>
      <c r="S5" s="37">
        <f>K5</f>
        <v>295</v>
      </c>
      <c r="T5" s="36">
        <f>N5*S5</f>
        <v>20650</v>
      </c>
      <c r="U5" s="38"/>
      <c r="V5" s="28">
        <f t="shared" ref="V5:V7" si="3">U5*N5</f>
        <v>0</v>
      </c>
    </row>
    <row r="6" spans="1:22" s="39" customFormat="1" ht="27" customHeight="1" x14ac:dyDescent="0.25">
      <c r="A6" s="26">
        <v>2</v>
      </c>
      <c r="B6" s="26" t="s">
        <v>21</v>
      </c>
      <c r="C6" s="29" t="s">
        <v>24</v>
      </c>
      <c r="D6" s="30">
        <v>253.34</v>
      </c>
      <c r="E6" s="30">
        <v>241.39</v>
      </c>
      <c r="F6" s="30">
        <v>239</v>
      </c>
      <c r="G6" s="31">
        <f>SUM(D6:F6)</f>
        <v>733.73</v>
      </c>
      <c r="H6" s="32"/>
      <c r="I6" s="32"/>
      <c r="J6" s="33"/>
      <c r="K6" s="34">
        <f>F6</f>
        <v>239</v>
      </c>
      <c r="L6" s="34" t="s">
        <v>23</v>
      </c>
      <c r="M6" s="34" t="s">
        <v>23</v>
      </c>
      <c r="N6" s="35">
        <v>20</v>
      </c>
      <c r="O6" s="26">
        <v>3</v>
      </c>
      <c r="P6" s="36">
        <f t="shared" si="0"/>
        <v>244.57666666666668</v>
      </c>
      <c r="Q6" s="36">
        <f t="shared" si="1"/>
        <v>7.6827751062577256</v>
      </c>
      <c r="R6" s="36">
        <f t="shared" si="2"/>
        <v>3.1412543195416811</v>
      </c>
      <c r="S6" s="37">
        <f t="shared" ref="S6:S7" si="4">K6</f>
        <v>239</v>
      </c>
      <c r="T6" s="36">
        <f t="shared" ref="T6:T7" si="5">N6*S6</f>
        <v>4780</v>
      </c>
      <c r="U6" s="38"/>
      <c r="V6" s="28">
        <f t="shared" si="3"/>
        <v>0</v>
      </c>
    </row>
    <row r="7" spans="1:22" s="39" customFormat="1" ht="26.25" customHeight="1" x14ac:dyDescent="0.25">
      <c r="A7" s="26">
        <v>3</v>
      </c>
      <c r="B7" s="26" t="s">
        <v>21</v>
      </c>
      <c r="C7" s="29" t="s">
        <v>25</v>
      </c>
      <c r="D7" s="30">
        <v>559.67999999999995</v>
      </c>
      <c r="E7" s="30">
        <v>533.28</v>
      </c>
      <c r="F7" s="30">
        <v>528</v>
      </c>
      <c r="G7" s="31">
        <f>SUM(D7:F7)</f>
        <v>1620.96</v>
      </c>
      <c r="H7" s="32"/>
      <c r="I7" s="32"/>
      <c r="J7" s="33"/>
      <c r="K7" s="34">
        <f>F7</f>
        <v>528</v>
      </c>
      <c r="L7" s="34">
        <v>804.7</v>
      </c>
      <c r="M7" s="34" t="s">
        <v>23</v>
      </c>
      <c r="N7" s="35">
        <v>150</v>
      </c>
      <c r="O7" s="26">
        <v>3</v>
      </c>
      <c r="P7" s="36">
        <f t="shared" si="0"/>
        <v>540.32000000000005</v>
      </c>
      <c r="Q7" s="36">
        <f t="shared" si="1"/>
        <v>16.97282533934758</v>
      </c>
      <c r="R7" s="36">
        <f t="shared" si="2"/>
        <v>3.1412543195416744</v>
      </c>
      <c r="S7" s="37">
        <f t="shared" si="4"/>
        <v>528</v>
      </c>
      <c r="T7" s="36">
        <f t="shared" si="5"/>
        <v>79200</v>
      </c>
      <c r="U7" s="38"/>
      <c r="V7" s="28">
        <f t="shared" si="3"/>
        <v>0</v>
      </c>
    </row>
    <row r="8" spans="1:22" ht="15" customHeight="1" x14ac:dyDescent="0.25">
      <c r="A8" s="40" t="s">
        <v>26</v>
      </c>
      <c r="B8" s="40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40"/>
      <c r="Q8" s="40"/>
      <c r="R8" s="40"/>
      <c r="S8" s="41"/>
      <c r="T8" s="42">
        <f>SUM(T5:T7)</f>
        <v>104630</v>
      </c>
    </row>
    <row r="9" spans="1:22" s="51" customFormat="1" x14ac:dyDescent="0.25">
      <c r="A9" s="43" t="s">
        <v>27</v>
      </c>
      <c r="B9" s="44"/>
      <c r="C9" s="44"/>
      <c r="D9" s="44"/>
      <c r="E9" s="44"/>
      <c r="F9" s="44"/>
      <c r="G9" s="44"/>
      <c r="H9" s="44"/>
      <c r="I9" s="44"/>
      <c r="J9" s="44"/>
      <c r="K9" s="44"/>
      <c r="L9" s="44"/>
      <c r="M9" s="44"/>
      <c r="N9" s="45"/>
      <c r="O9" s="46"/>
      <c r="P9" s="45"/>
      <c r="Q9" s="46"/>
      <c r="R9" s="47"/>
      <c r="S9" s="47"/>
      <c r="T9" s="48"/>
      <c r="U9" s="49"/>
      <c r="V9" s="50">
        <f>SUM(V5:V8)</f>
        <v>0</v>
      </c>
    </row>
    <row r="10" spans="1:22" ht="14.25" customHeight="1" x14ac:dyDescent="0.25">
      <c r="A10" s="52" t="s">
        <v>28</v>
      </c>
      <c r="B10" s="52"/>
      <c r="C10" s="52"/>
      <c r="D10" s="52"/>
      <c r="E10" s="52"/>
      <c r="F10" s="52"/>
      <c r="G10" s="52"/>
      <c r="H10" s="52"/>
      <c r="I10" s="52"/>
      <c r="J10" s="52"/>
      <c r="K10" s="52"/>
      <c r="L10" s="52"/>
      <c r="M10" s="52"/>
      <c r="N10" s="52"/>
      <c r="O10" s="52"/>
      <c r="P10" s="52"/>
      <c r="Q10" s="52"/>
      <c r="R10" s="52"/>
      <c r="S10" s="52"/>
      <c r="T10" s="53"/>
      <c r="U10" s="54">
        <v>230965.63</v>
      </c>
    </row>
    <row r="11" spans="1:22" ht="15.75" customHeight="1" x14ac:dyDescent="0.25">
      <c r="A11" s="52" t="s">
        <v>29</v>
      </c>
      <c r="B11" s="52"/>
      <c r="C11" s="52"/>
      <c r="D11" s="52"/>
      <c r="E11" s="52"/>
      <c r="F11" s="52"/>
      <c r="G11" s="52"/>
      <c r="H11" s="52"/>
      <c r="I11" s="52"/>
      <c r="J11" s="52"/>
      <c r="K11" s="52"/>
      <c r="L11" s="52"/>
      <c r="M11" s="52"/>
      <c r="N11" s="55"/>
      <c r="O11" s="55"/>
      <c r="P11" s="55"/>
      <c r="Q11" s="55"/>
      <c r="R11" s="55"/>
      <c r="S11" s="55"/>
      <c r="T11" s="53"/>
      <c r="U11" s="56">
        <f>U10-T8</f>
        <v>126335.63</v>
      </c>
    </row>
    <row r="12" spans="1:22" ht="13.5" customHeight="1" x14ac:dyDescent="0.25">
      <c r="A12" s="52" t="s">
        <v>30</v>
      </c>
      <c r="B12" s="52"/>
      <c r="C12" s="52"/>
      <c r="D12" s="52"/>
      <c r="E12" s="52"/>
      <c r="F12" s="52"/>
      <c r="G12" s="52"/>
      <c r="H12" s="52"/>
      <c r="I12" s="52"/>
      <c r="J12" s="52"/>
      <c r="K12" s="52"/>
      <c r="L12" s="52"/>
      <c r="M12" s="52"/>
      <c r="N12" s="52"/>
      <c r="O12" s="52"/>
      <c r="P12" s="52"/>
      <c r="Q12" s="52"/>
      <c r="R12" s="52"/>
      <c r="S12" s="52"/>
      <c r="T12" s="53"/>
    </row>
    <row r="13" spans="1:22" ht="8.25" customHeight="1" x14ac:dyDescent="0.25">
      <c r="A13"/>
      <c r="B13" s="57" t="s">
        <v>31</v>
      </c>
      <c r="C13" s="58"/>
      <c r="D13" s="58"/>
      <c r="E13" s="58"/>
      <c r="F13" s="58"/>
      <c r="G13" s="58"/>
      <c r="H13" s="58"/>
      <c r="I13" s="58"/>
      <c r="J13" s="58"/>
      <c r="K13" s="58"/>
      <c r="L13" s="58"/>
      <c r="M13" s="58"/>
      <c r="N13" s="58"/>
      <c r="O13" s="58"/>
      <c r="P13" s="58"/>
      <c r="Q13" s="58"/>
      <c r="R13" s="58"/>
      <c r="S13" s="58"/>
      <c r="T13" s="58"/>
      <c r="U13" s="58"/>
      <c r="V13" s="58"/>
    </row>
    <row r="14" spans="1:22" x14ac:dyDescent="0.25">
      <c r="A14"/>
      <c r="B14" s="58"/>
      <c r="C14" s="58"/>
      <c r="D14" s="58"/>
      <c r="E14" s="58"/>
      <c r="F14" s="58"/>
      <c r="G14" s="58"/>
      <c r="H14" s="58"/>
      <c r="I14" s="58"/>
      <c r="J14" s="58"/>
      <c r="K14" s="58"/>
      <c r="L14" s="58"/>
      <c r="M14" s="58"/>
      <c r="N14" s="58"/>
      <c r="O14" s="58"/>
      <c r="P14" s="58"/>
      <c r="Q14" s="58"/>
      <c r="R14" s="58"/>
      <c r="S14" s="58"/>
      <c r="T14" s="58"/>
      <c r="U14" s="58"/>
      <c r="V14" s="58"/>
    </row>
    <row r="15" spans="1:22" ht="51" customHeight="1" x14ac:dyDescent="0.25">
      <c r="A15"/>
      <c r="B15" s="58"/>
      <c r="C15" s="58"/>
      <c r="D15" s="58"/>
      <c r="E15" s="58"/>
      <c r="F15" s="58"/>
      <c r="G15" s="58"/>
      <c r="H15" s="58"/>
      <c r="I15" s="58"/>
      <c r="J15" s="58"/>
      <c r="K15" s="58"/>
      <c r="L15" s="58"/>
      <c r="M15" s="58"/>
      <c r="N15" s="58"/>
      <c r="O15" s="58"/>
      <c r="P15" s="58"/>
      <c r="Q15" s="58"/>
      <c r="R15" s="58"/>
      <c r="S15" s="58"/>
      <c r="T15" s="58"/>
      <c r="U15" s="58"/>
      <c r="V15" s="58"/>
    </row>
    <row r="16" spans="1:22" ht="11.25" hidden="1" customHeight="1" x14ac:dyDescent="0.25">
      <c r="A16"/>
      <c r="B16" s="59"/>
      <c r="C16" s="59"/>
      <c r="D16" s="59"/>
      <c r="E16" s="59"/>
      <c r="F16" s="59"/>
      <c r="G16" s="59"/>
      <c r="H16" s="59"/>
      <c r="I16" s="59"/>
      <c r="J16" s="59"/>
      <c r="K16" s="59"/>
      <c r="L16" s="59"/>
      <c r="M16" s="59"/>
      <c r="N16" s="59"/>
      <c r="O16" s="59"/>
      <c r="P16" s="59"/>
      <c r="Q16" s="60"/>
      <c r="R16" s="60"/>
      <c r="S16" s="60"/>
      <c r="T16" s="60"/>
      <c r="U16" s="60"/>
      <c r="V16" s="60"/>
    </row>
    <row r="17" spans="1:22" ht="11.25" hidden="1" customHeight="1" x14ac:dyDescent="0.25">
      <c r="A17"/>
      <c r="B17" s="59"/>
      <c r="C17" s="59"/>
      <c r="D17" s="59"/>
      <c r="E17" s="59"/>
      <c r="F17" s="59"/>
      <c r="G17" s="59"/>
      <c r="H17" s="59"/>
      <c r="I17" s="59"/>
      <c r="J17" s="59"/>
      <c r="K17" s="59"/>
      <c r="L17" s="59"/>
      <c r="M17" s="59"/>
      <c r="N17" s="59"/>
      <c r="O17" s="59"/>
      <c r="P17" s="59"/>
      <c r="Q17" s="60"/>
      <c r="R17" s="60"/>
      <c r="S17" s="61"/>
      <c r="T17" s="62"/>
      <c r="U17" s="60"/>
      <c r="V17" s="60"/>
    </row>
    <row r="18" spans="1:22" ht="12" hidden="1" customHeight="1" x14ac:dyDescent="0.25">
      <c r="A18"/>
      <c r="B18" s="59"/>
      <c r="C18" s="59"/>
      <c r="D18" s="59"/>
      <c r="E18" s="59"/>
      <c r="F18" s="59"/>
      <c r="G18" s="59"/>
      <c r="H18" s="59"/>
      <c r="I18" s="59"/>
      <c r="J18" s="59"/>
      <c r="K18" s="59"/>
      <c r="L18" s="59"/>
      <c r="M18" s="59"/>
      <c r="N18" s="59"/>
      <c r="O18" s="59"/>
      <c r="P18" s="59"/>
      <c r="Q18" s="60"/>
      <c r="R18" s="60"/>
      <c r="S18" s="60"/>
      <c r="T18" s="63"/>
      <c r="U18" s="60"/>
      <c r="V18" s="60"/>
    </row>
    <row r="19" spans="1:22" ht="9.75" hidden="1" customHeight="1" x14ac:dyDescent="0.25">
      <c r="A19"/>
      <c r="B19" s="59"/>
      <c r="C19" s="59"/>
      <c r="D19" s="59"/>
      <c r="E19" s="59"/>
      <c r="F19" s="59"/>
      <c r="G19" s="59"/>
      <c r="H19" s="59"/>
      <c r="I19" s="59"/>
      <c r="J19" s="59"/>
      <c r="K19" s="59"/>
      <c r="L19" s="59"/>
      <c r="M19" s="59"/>
      <c r="N19" s="59"/>
      <c r="O19" s="59"/>
      <c r="P19" s="59"/>
      <c r="Q19" s="60"/>
      <c r="R19" s="60"/>
      <c r="S19" s="60"/>
      <c r="T19" s="63"/>
      <c r="U19" s="60"/>
      <c r="V19" s="60"/>
    </row>
    <row r="20" spans="1:22" ht="11.25" hidden="1" customHeight="1" x14ac:dyDescent="0.25">
      <c r="A20"/>
      <c r="B20" s="59"/>
      <c r="C20" s="59"/>
      <c r="D20" s="59"/>
      <c r="E20" s="59"/>
      <c r="F20" s="59"/>
      <c r="G20" s="59"/>
      <c r="H20" s="59"/>
      <c r="I20" s="59"/>
      <c r="J20" s="59"/>
      <c r="K20" s="59"/>
      <c r="L20" s="59"/>
      <c r="M20" s="59"/>
      <c r="N20" s="59"/>
      <c r="O20" s="59"/>
      <c r="P20" s="59"/>
      <c r="Q20" s="60"/>
      <c r="R20" s="60"/>
      <c r="S20" s="61"/>
      <c r="T20" s="62"/>
      <c r="U20" s="60"/>
      <c r="V20" s="60"/>
    </row>
    <row r="21" spans="1:22" ht="7.5" hidden="1" customHeight="1" x14ac:dyDescent="0.25">
      <c r="A21"/>
      <c r="B21" s="59"/>
      <c r="C21" s="59"/>
      <c r="D21" s="59"/>
      <c r="E21" s="59"/>
      <c r="F21" s="59"/>
      <c r="G21" s="59"/>
      <c r="H21" s="59"/>
      <c r="I21" s="59"/>
      <c r="J21" s="59"/>
      <c r="K21" s="59"/>
      <c r="L21" s="59"/>
      <c r="M21" s="59"/>
      <c r="N21" s="59"/>
      <c r="O21" s="59"/>
      <c r="P21" s="59"/>
      <c r="Q21"/>
      <c r="R21" s="64"/>
      <c r="S21" s="64"/>
      <c r="T21" s="53"/>
    </row>
    <row r="22" spans="1:22" ht="7.5" hidden="1" customHeight="1" x14ac:dyDescent="0.25">
      <c r="A22"/>
      <c r="B22" s="65"/>
      <c r="C22" s="65"/>
      <c r="D22" s="65"/>
      <c r="E22" s="65"/>
      <c r="F22" s="65"/>
      <c r="G22" s="65"/>
      <c r="H22" s="65"/>
      <c r="I22" s="65"/>
      <c r="J22" s="65"/>
      <c r="K22" s="65"/>
      <c r="L22" s="65"/>
      <c r="M22" s="65"/>
      <c r="N22" s="65"/>
      <c r="O22" s="65"/>
      <c r="P22" s="65"/>
      <c r="Q22"/>
      <c r="R22" s="66"/>
      <c r="S22" s="66"/>
      <c r="T22" s="67"/>
    </row>
    <row r="23" spans="1:22" ht="1.5" hidden="1" customHeight="1" x14ac:dyDescent="0.25">
      <c r="A23"/>
      <c r="B23" s="68"/>
      <c r="C23" s="68"/>
      <c r="D23" s="68"/>
      <c r="E23" s="68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/>
      <c r="R23" s="66"/>
      <c r="S23" s="66"/>
      <c r="T23" s="67"/>
    </row>
    <row r="24" spans="1:22" s="11" customFormat="1" ht="7.5" hidden="1" customHeight="1" x14ac:dyDescent="0.25">
      <c r="A24"/>
      <c r="B24" s="68"/>
      <c r="C24" s="68"/>
      <c r="D24" s="68"/>
      <c r="E24" s="68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/>
      <c r="R24" s="66"/>
      <c r="S24" s="66"/>
      <c r="T24" s="67"/>
      <c r="V24"/>
    </row>
    <row r="25" spans="1:22" s="11" customFormat="1" ht="2.25" hidden="1" customHeight="1" x14ac:dyDescent="0.25">
      <c r="A25"/>
      <c r="B25" s="68"/>
      <c r="C25" s="68"/>
      <c r="D25" s="68"/>
      <c r="E25" s="68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/>
      <c r="R25" s="66"/>
      <c r="S25" s="66"/>
      <c r="T25" s="67"/>
      <c r="V25"/>
    </row>
    <row r="26" spans="1:22" s="11" customFormat="1" ht="7.5" hidden="1" customHeight="1" x14ac:dyDescent="0.25">
      <c r="A26"/>
      <c r="B26" s="68"/>
      <c r="C26" s="68"/>
      <c r="D26" s="68"/>
      <c r="E26" s="68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/>
      <c r="R26" s="66"/>
      <c r="S26" s="66"/>
      <c r="T26" s="67"/>
      <c r="V26"/>
    </row>
    <row r="27" spans="1:22" s="11" customFormat="1" ht="15" hidden="1" customHeight="1" x14ac:dyDescent="0.25">
      <c r="A27"/>
      <c r="B27" s="68"/>
      <c r="C27" s="68"/>
      <c r="D27" s="68"/>
      <c r="E27" s="68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/>
      <c r="R27" s="66"/>
      <c r="S27" s="66"/>
      <c r="T27" s="67"/>
      <c r="V27"/>
    </row>
    <row r="28" spans="1:22" s="11" customFormat="1" ht="18.75" hidden="1" customHeight="1" x14ac:dyDescent="0.25">
      <c r="A28"/>
      <c r="B28" s="68"/>
      <c r="C28" s="68"/>
      <c r="D28" s="68"/>
      <c r="E28" s="68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/>
      <c r="R28" s="66"/>
      <c r="S28" s="69"/>
      <c r="T28" s="70"/>
      <c r="V28"/>
    </row>
    <row r="29" spans="1:22" s="11" customFormat="1" ht="15.75" x14ac:dyDescent="0.25">
      <c r="A29" s="71"/>
      <c r="B29" s="72"/>
      <c r="C29" s="71"/>
      <c r="D29" s="71"/>
      <c r="E29" s="71"/>
      <c r="F29" s="71"/>
      <c r="G29" s="71"/>
      <c r="H29" s="71"/>
      <c r="I29" s="71"/>
      <c r="J29" s="71"/>
      <c r="K29" s="71"/>
      <c r="L29" s="71"/>
      <c r="M29" s="71"/>
      <c r="N29" s="73"/>
      <c r="O29" s="71"/>
      <c r="P29" s="73"/>
      <c r="Q29" s="71"/>
      <c r="R29" s="64"/>
      <c r="S29" s="64"/>
      <c r="T29" s="53"/>
      <c r="V29"/>
    </row>
    <row r="30" spans="1:22" s="11" customFormat="1" ht="15.75" x14ac:dyDescent="0.25">
      <c r="A30" s="71"/>
      <c r="B30" s="71"/>
      <c r="C30" s="71"/>
      <c r="D30" s="71"/>
      <c r="E30" s="71"/>
      <c r="F30" s="71"/>
      <c r="G30" s="71"/>
      <c r="H30" s="71"/>
      <c r="I30" s="71"/>
      <c r="J30" s="71"/>
      <c r="K30" s="71"/>
      <c r="L30" s="71"/>
      <c r="M30" s="71"/>
      <c r="N30" s="73"/>
      <c r="O30" s="71"/>
      <c r="P30" s="74" t="s">
        <v>32</v>
      </c>
      <c r="Q30" s="71"/>
      <c r="R30" s="66"/>
      <c r="S30" s="69" t="s">
        <v>33</v>
      </c>
      <c r="T30" s="70"/>
      <c r="V30"/>
    </row>
    <row r="31" spans="1:22" s="11" customFormat="1" ht="15.75" x14ac:dyDescent="0.25">
      <c r="A31" s="71"/>
      <c r="B31" s="71"/>
      <c r="C31" s="71"/>
      <c r="D31" s="71"/>
      <c r="E31" s="71"/>
      <c r="F31" s="71"/>
      <c r="G31" s="71"/>
      <c r="H31" s="71"/>
      <c r="I31" s="71"/>
      <c r="J31" s="71"/>
      <c r="K31" s="71"/>
      <c r="L31" s="71"/>
      <c r="M31" s="71"/>
      <c r="N31" s="73"/>
      <c r="O31" s="71"/>
      <c r="P31" s="73"/>
      <c r="Q31" s="71"/>
      <c r="R31" s="64" t="s">
        <v>34</v>
      </c>
      <c r="S31" s="64"/>
      <c r="T31" s="53"/>
      <c r="V31"/>
    </row>
    <row r="32" spans="1:22" s="11" customFormat="1" ht="15.75" x14ac:dyDescent="0.25">
      <c r="A32" s="71"/>
      <c r="B32" s="71"/>
      <c r="C32" s="71"/>
      <c r="D32" s="71"/>
      <c r="E32" s="71"/>
      <c r="F32" s="71"/>
      <c r="G32" s="71"/>
      <c r="H32" s="71"/>
      <c r="I32" s="71"/>
      <c r="J32" s="71"/>
      <c r="K32" s="71"/>
      <c r="L32" s="71"/>
      <c r="M32" s="71"/>
      <c r="N32" s="73"/>
      <c r="O32" s="71"/>
      <c r="P32" s="73"/>
      <c r="Q32" s="71"/>
      <c r="R32" s="66"/>
      <c r="S32" s="69"/>
      <c r="T32" s="70"/>
      <c r="V32"/>
    </row>
    <row r="33" spans="1:22" s="11" customFormat="1" ht="15.75" x14ac:dyDescent="0.25">
      <c r="A33" s="71"/>
      <c r="B33" s="71"/>
      <c r="C33" s="71"/>
      <c r="D33" s="71"/>
      <c r="E33" s="71"/>
      <c r="F33" s="71"/>
      <c r="G33" s="71"/>
      <c r="H33" s="71"/>
      <c r="I33" s="71"/>
      <c r="J33" s="71"/>
      <c r="K33" s="71"/>
      <c r="L33" s="71"/>
      <c r="M33" s="71"/>
      <c r="N33" s="73"/>
      <c r="O33" s="71"/>
      <c r="P33" s="73"/>
      <c r="Q33" s="71"/>
      <c r="R33" s="64"/>
      <c r="S33" s="64"/>
      <c r="T33" s="53"/>
      <c r="V33"/>
    </row>
  </sheetData>
  <mergeCells count="33">
    <mergeCell ref="R29:T29"/>
    <mergeCell ref="S30:T30"/>
    <mergeCell ref="R31:T31"/>
    <mergeCell ref="S32:T32"/>
    <mergeCell ref="R33:T33"/>
    <mergeCell ref="B16:P21"/>
    <mergeCell ref="S17:T17"/>
    <mergeCell ref="S20:T20"/>
    <mergeCell ref="R21:T21"/>
    <mergeCell ref="B23:P28"/>
    <mergeCell ref="S28:T28"/>
    <mergeCell ref="G7:J7"/>
    <mergeCell ref="A8:R8"/>
    <mergeCell ref="A10:T10"/>
    <mergeCell ref="A11:T11"/>
    <mergeCell ref="A12:T12"/>
    <mergeCell ref="B13:V15"/>
    <mergeCell ref="P2:R2"/>
    <mergeCell ref="S2:S3"/>
    <mergeCell ref="G3:J3"/>
    <mergeCell ref="G4:J4"/>
    <mergeCell ref="G5:J5"/>
    <mergeCell ref="G6:J6"/>
    <mergeCell ref="A1:T1"/>
    <mergeCell ref="A2:A3"/>
    <mergeCell ref="B2:B3"/>
    <mergeCell ref="C2:C3"/>
    <mergeCell ref="D2:J2"/>
    <mergeCell ref="K2:K3"/>
    <mergeCell ref="L2:L3"/>
    <mergeCell ref="M2:M3"/>
    <mergeCell ref="N2:N3"/>
    <mergeCell ref="O2:O3"/>
  </mergeCells>
  <pageMargins left="0.70866141732283472" right="0.70866141732283472" top="0.15748031496062992" bottom="0.15748031496062992" header="0.31496062992125984" footer="0.31496062992125984"/>
  <pageSetup paperSize="9" scale="68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F1682D-A0F7-4D27-8717-F0B8C98C5B6B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Расчет НМЦК</vt:lpstr>
      <vt:lpstr>Лист1</vt:lpstr>
      <vt:lpstr>'Расчет НМЦК'!Область_печати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Кудрявцева Яна Александровна</dc:creator>
  <cp:lastModifiedBy>Кудрявцева Яна Александровна</cp:lastModifiedBy>
  <dcterms:created xsi:type="dcterms:W3CDTF">2026-05-07T11:51:38Z</dcterms:created>
  <dcterms:modified xsi:type="dcterms:W3CDTF">2026-05-07T11:53:16Z</dcterms:modified>
</cp:coreProperties>
</file>