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Desktop\2026_торги\420\Электронный магазин\420_питание_лагерь_18.06.2026 г. по 26.06.2026 г\"/>
    </mc:Choice>
  </mc:AlternateContent>
  <bookViews>
    <workbookView xWindow="0" yWindow="0" windowWidth="28800" windowHeight="11730" activeTab="2"/>
  </bookViews>
  <sheets>
    <sheet name="Лист2" sheetId="4" r:id="rId1"/>
    <sheet name="Лист1" sheetId="5" r:id="rId2"/>
    <sheet name="Лист3" sheetId="6" r:id="rId3"/>
  </sheet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6" l="1"/>
  <c r="O9" i="6" s="1"/>
  <c r="J8" i="6"/>
  <c r="K8" i="6" s="1"/>
  <c r="L8" i="6" s="1"/>
  <c r="O8" i="5"/>
  <c r="O9" i="5" s="1"/>
  <c r="J8" i="5"/>
  <c r="K8" i="5" s="1"/>
  <c r="L8" i="5" s="1"/>
  <c r="O8" i="4" l="1"/>
  <c r="O9" i="4" s="1"/>
  <c r="J8" i="4"/>
  <c r="K8" i="4" s="1"/>
  <c r="L8" i="4" s="1"/>
</calcChain>
</file>

<file path=xl/sharedStrings.xml><?xml version="1.0" encoding="utf-8"?>
<sst xmlns="http://schemas.openxmlformats.org/spreadsheetml/2006/main" count="93" uniqueCount="36">
  <si>
    <t>№ п/п</t>
  </si>
  <si>
    <t>Количество</t>
  </si>
  <si>
    <t>Коэффициент вариации</t>
  </si>
  <si>
    <t>Однородность цен</t>
  </si>
  <si>
    <t>Наименование, торговая марка, функциональные и качественные характеристики</t>
  </si>
  <si>
    <t>ед.измер.</t>
  </si>
  <si>
    <t>Средняя цена (руб.)</t>
  </si>
  <si>
    <t>Среднее квадратичное отклонение (руб.)</t>
  </si>
  <si>
    <t>да</t>
  </si>
  <si>
    <t>Стоимость, руб.</t>
  </si>
  <si>
    <t>Обоснование цены</t>
  </si>
  <si>
    <t>мониторинг цен</t>
  </si>
  <si>
    <t>Итого:</t>
  </si>
  <si>
    <t>Поставщик 1, (руб)</t>
  </si>
  <si>
    <t>Поставщик 2, (руб)</t>
  </si>
  <si>
    <t>Поставщик 3, (руб)</t>
  </si>
  <si>
    <t>Характеристики объекта закупки</t>
  </si>
  <si>
    <t>Характеристики объекта закупки указаны в описании объекта закупки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</si>
  <si>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</si>
  <si>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</si>
  <si>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ОКПД2/ККН</t>
  </si>
  <si>
    <t>100-р/ реестр товаров</t>
  </si>
  <si>
    <t>Наименьшая цена (руб.)</t>
  </si>
  <si>
    <t>Требования к нацрежиму по ПП РФ № 1875</t>
  </si>
  <si>
    <t>-</t>
  </si>
  <si>
    <t>Расчет начальной (максимальной) цены контракта на Оказание услуг по организации горячим питанием детей в городском оздоровительном лагере с дневным пребыванием в ГБОУ школу №401 Санкт-Петербурга</t>
  </si>
  <si>
    <t>56.29.20.120</t>
  </si>
  <si>
    <t>дето/дни</t>
  </si>
  <si>
    <t>Оказание услуг по организации горячим питанием детей в городском оздоровительном лагере с дневным пребыванием период 28.05.2026 по 05.06.2028</t>
  </si>
  <si>
    <t>Оказание услуг по организации горячим питанием детей в городском оздоровительном лагере с дневным пребыванием период 08.06.2026 по 17.06.2028</t>
  </si>
  <si>
    <t>Директор школы</t>
  </si>
  <si>
    <t>К.В. Левшин</t>
  </si>
  <si>
    <t>К. В. Левшин</t>
  </si>
  <si>
    <t>Расчет начальной (максимальной) цены контракта на Оказание услуг по организации горячим питанием детей в городском оздоровительном лагере с дневным пребыванием в ГБОУ школу №420 Санкт-Петербурга</t>
  </si>
  <si>
    <t>И.А. Стуканов</t>
  </si>
  <si>
    <t>Оказание услуг по организации горячим питанием детей в городском оздоровительном лагере с дневным пребыванием период с 18.06.2026 г. по 26.06.2026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</si>
</sst>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0\ &quot;₽&quot;"/>
    <numFmt numFmtId="166" formatCode="#,##0.00&quot;р.&quot;"/>
  </numFmts>
  <fonts count="9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Border="1"/>
    <xf numFmtId="2" fontId="1" fillId="0" borderId="1" xfId="0" applyNumberFormat="1" applyFont="1" applyBorder="1"/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wrapText="1"/>
    </xf>
    <xf numFmtId="0" fontId="1" fillId="0" borderId="0" xfId="0" applyFont="1" applyFill="1"/>
    <xf numFmtId="0" fontId="1" fillId="0" borderId="0" xfId="0" applyFont="1" applyFill="1" applyBorder="1"/>
    <xf numFmtId="0" fontId="1" fillId="0" borderId="1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0" xfId="0" applyNumberFormat="1" applyFont="1" applyBorder="1"/>
    <xf numFmtId="2" fontId="1" fillId="0" borderId="0" xfId="0" applyNumberFormat="1" applyFont="1"/>
    <xf numFmtId="0" fontId="1" fillId="3" borderId="0" xfId="0" applyFont="1" applyFill="1"/>
    <xf numFmtId="0" fontId="1" fillId="3" borderId="0" xfId="0" applyFont="1" applyFill="1" applyBorder="1"/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/>
    <xf numFmtId="166" fontId="3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2" fontId="1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C31" sqref="C31"/>
    </sheetView>
  </sheetViews>
  <sheetFormatPr defaultColWidth="9.140625" defaultRowHeight="12.75" x14ac:dyDescent="0.2"/>
  <cols>
    <col min="1" max="1" width="5" style="1" customWidth="1"/>
    <col min="2" max="2" width="28.5703125" style="7" customWidth="1"/>
    <col min="3" max="3" width="9.140625" style="1"/>
    <col min="4" max="4" width="7" style="1" customWidth="1"/>
    <col min="5" max="5" width="9.85546875" style="1" customWidth="1"/>
    <col min="6" max="6" width="7" style="1" customWidth="1"/>
    <col min="7" max="7" width="9.85546875" style="17" customWidth="1"/>
    <col min="8" max="8" width="10.85546875" style="1" customWidth="1"/>
    <col min="9" max="9" width="10" style="1" customWidth="1"/>
    <col min="10" max="10" width="9" style="18" customWidth="1"/>
    <col min="11" max="11" width="9.140625" style="1"/>
    <col min="12" max="12" width="10.28515625" style="11" customWidth="1"/>
    <col min="13" max="13" width="8.140625" style="1" customWidth="1"/>
    <col min="14" max="14" width="9.140625" style="1" customWidth="1"/>
    <col min="15" max="15" width="13.7109375" style="1" customWidth="1"/>
    <col min="16" max="16" width="11.5703125" style="1" customWidth="1"/>
    <col min="17" max="24" width="9.85546875" style="1" customWidth="1"/>
    <col min="25" max="16384" width="9.140625" style="1"/>
  </cols>
  <sheetData>
    <row r="1" spans="1:17" ht="25.5" customHeight="1" x14ac:dyDescent="0.2">
      <c r="B1" s="38" t="s">
        <v>25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7" x14ac:dyDescent="0.2">
      <c r="C3" s="39" t="s">
        <v>16</v>
      </c>
      <c r="D3" s="39"/>
      <c r="E3" s="40" t="s">
        <v>17</v>
      </c>
      <c r="F3" s="41"/>
      <c r="G3" s="41"/>
      <c r="H3" s="41"/>
      <c r="I3" s="41"/>
      <c r="J3" s="41"/>
      <c r="K3" s="41"/>
      <c r="L3" s="41"/>
      <c r="M3" s="41"/>
      <c r="N3" s="42"/>
    </row>
    <row r="4" spans="1:17" ht="70.5" customHeight="1" x14ac:dyDescent="0.2">
      <c r="C4" s="39" t="s">
        <v>18</v>
      </c>
      <c r="D4" s="39"/>
      <c r="E4" s="39" t="s">
        <v>19</v>
      </c>
      <c r="F4" s="39"/>
      <c r="G4" s="39"/>
      <c r="H4" s="39"/>
      <c r="I4" s="39"/>
      <c r="J4" s="39"/>
      <c r="K4" s="39"/>
      <c r="L4" s="39"/>
      <c r="M4" s="39"/>
      <c r="N4" s="39"/>
    </row>
    <row r="6" spans="1:17" x14ac:dyDescent="0.2">
      <c r="C6" s="5"/>
      <c r="D6" s="5"/>
      <c r="E6" s="5"/>
      <c r="F6" s="5"/>
      <c r="G6" s="16"/>
      <c r="H6" s="5"/>
      <c r="I6" s="5"/>
      <c r="J6" s="19"/>
      <c r="K6" s="5"/>
      <c r="L6" s="12"/>
      <c r="M6" s="5"/>
      <c r="N6" s="5"/>
      <c r="O6" s="5"/>
      <c r="P6" s="5"/>
    </row>
    <row r="7" spans="1:17" ht="76.5" x14ac:dyDescent="0.2">
      <c r="A7" s="23" t="s">
        <v>0</v>
      </c>
      <c r="B7" s="8" t="s">
        <v>4</v>
      </c>
      <c r="C7" s="24" t="s">
        <v>5</v>
      </c>
      <c r="D7" s="2" t="s">
        <v>1</v>
      </c>
      <c r="E7" s="2" t="s">
        <v>20</v>
      </c>
      <c r="F7" s="25" t="s">
        <v>21</v>
      </c>
      <c r="G7" s="26" t="s">
        <v>13</v>
      </c>
      <c r="H7" s="27" t="s">
        <v>14</v>
      </c>
      <c r="I7" s="27" t="s">
        <v>15</v>
      </c>
      <c r="J7" s="20" t="s">
        <v>6</v>
      </c>
      <c r="K7" s="2" t="s">
        <v>7</v>
      </c>
      <c r="L7" s="14" t="s">
        <v>2</v>
      </c>
      <c r="M7" s="2" t="s">
        <v>3</v>
      </c>
      <c r="N7" s="25" t="s">
        <v>22</v>
      </c>
      <c r="O7" s="2" t="s">
        <v>9</v>
      </c>
      <c r="P7" s="2" t="s">
        <v>10</v>
      </c>
      <c r="Q7" s="28" t="s">
        <v>23</v>
      </c>
    </row>
    <row r="8" spans="1:17" ht="70.5" customHeight="1" x14ac:dyDescent="0.2">
      <c r="A8" s="2">
        <v>1</v>
      </c>
      <c r="B8" s="36" t="s">
        <v>28</v>
      </c>
      <c r="C8" s="2" t="s">
        <v>27</v>
      </c>
      <c r="D8" s="21">
        <v>700</v>
      </c>
      <c r="E8" s="29" t="s">
        <v>26</v>
      </c>
      <c r="F8" s="30"/>
      <c r="G8" s="35">
        <v>584.89</v>
      </c>
      <c r="H8" s="31">
        <v>587.9</v>
      </c>
      <c r="I8" s="31">
        <v>590</v>
      </c>
      <c r="J8" s="32">
        <f t="shared" ref="J8" si="0">(G8+H8+I8)/3</f>
        <v>587.6</v>
      </c>
      <c r="K8" s="3">
        <f t="shared" ref="K8" si="1">SQRT((((G8-J8)^2)+((H8-J8)^2)+((I8-J8)^2))/(3-1))</f>
        <v>2.57</v>
      </c>
      <c r="L8" s="15">
        <f t="shared" ref="L8" si="2">(K8/J8)*100</f>
        <v>0.4</v>
      </c>
      <c r="M8" s="2" t="s">
        <v>8</v>
      </c>
      <c r="N8" s="33">
        <v>584.89</v>
      </c>
      <c r="O8" s="3">
        <f>D8*G8</f>
        <v>409423</v>
      </c>
      <c r="P8" s="2" t="s">
        <v>11</v>
      </c>
      <c r="Q8" s="2" t="s">
        <v>24</v>
      </c>
    </row>
    <row r="9" spans="1:17" x14ac:dyDescent="0.2">
      <c r="A9" s="4"/>
      <c r="B9" s="9" t="s">
        <v>12</v>
      </c>
      <c r="C9" s="10"/>
      <c r="D9" s="4"/>
      <c r="E9" s="4"/>
      <c r="F9" s="4"/>
      <c r="G9" s="6"/>
      <c r="H9" s="4"/>
      <c r="I9" s="4"/>
      <c r="J9" s="34"/>
      <c r="K9" s="4"/>
      <c r="L9" s="13"/>
      <c r="M9" s="4"/>
      <c r="N9" s="4"/>
      <c r="O9" s="6">
        <f>SUM(O8:O8)</f>
        <v>409423</v>
      </c>
      <c r="P9" s="4"/>
      <c r="Q9" s="4"/>
    </row>
    <row r="12" spans="1:17" x14ac:dyDescent="0.2">
      <c r="B12" s="7" t="s">
        <v>30</v>
      </c>
      <c r="G12" s="37" t="s">
        <v>32</v>
      </c>
      <c r="H12" s="37"/>
    </row>
  </sheetData>
  <mergeCells count="6">
    <mergeCell ref="G12:H12"/>
    <mergeCell ref="B1:P1"/>
    <mergeCell ref="C3:D3"/>
    <mergeCell ref="E3:N3"/>
    <mergeCell ref="C4:D4"/>
    <mergeCell ref="E4:N4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J26" sqref="J26"/>
    </sheetView>
  </sheetViews>
  <sheetFormatPr defaultColWidth="9.140625" defaultRowHeight="12.75" x14ac:dyDescent="0.2"/>
  <cols>
    <col min="1" max="1" width="5" style="1" customWidth="1"/>
    <col min="2" max="2" width="28.5703125" style="7" customWidth="1"/>
    <col min="3" max="3" width="9.140625" style="1"/>
    <col min="4" max="4" width="7" style="1" customWidth="1"/>
    <col min="5" max="5" width="9.85546875" style="1" customWidth="1"/>
    <col min="6" max="6" width="7" style="1" customWidth="1"/>
    <col min="7" max="7" width="9.85546875" style="17" customWidth="1"/>
    <col min="8" max="8" width="10.85546875" style="1" customWidth="1"/>
    <col min="9" max="9" width="10" style="1" customWidth="1"/>
    <col min="10" max="10" width="9" style="18" customWidth="1"/>
    <col min="11" max="11" width="9.140625" style="1"/>
    <col min="12" max="12" width="10.28515625" style="11" customWidth="1"/>
    <col min="13" max="13" width="8.140625" style="1" customWidth="1"/>
    <col min="14" max="14" width="9.140625" style="1"/>
    <col min="15" max="15" width="13.7109375" style="1" customWidth="1"/>
    <col min="16" max="16" width="11.5703125" style="1" customWidth="1"/>
    <col min="17" max="24" width="9.85546875" style="1" customWidth="1"/>
    <col min="25" max="16384" width="9.140625" style="1"/>
  </cols>
  <sheetData>
    <row r="1" spans="1:17" ht="25.5" customHeight="1" x14ac:dyDescent="0.2">
      <c r="B1" s="38" t="s">
        <v>25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7" x14ac:dyDescent="0.2">
      <c r="C3" s="39" t="s">
        <v>16</v>
      </c>
      <c r="D3" s="39"/>
      <c r="E3" s="40" t="s">
        <v>17</v>
      </c>
      <c r="F3" s="41"/>
      <c r="G3" s="41"/>
      <c r="H3" s="41"/>
      <c r="I3" s="41"/>
      <c r="J3" s="41"/>
      <c r="K3" s="41"/>
      <c r="L3" s="41"/>
      <c r="M3" s="41"/>
      <c r="N3" s="42"/>
    </row>
    <row r="4" spans="1:17" ht="70.5" customHeight="1" x14ac:dyDescent="0.2">
      <c r="C4" s="39" t="s">
        <v>18</v>
      </c>
      <c r="D4" s="39"/>
      <c r="E4" s="39" t="s">
        <v>19</v>
      </c>
      <c r="F4" s="39"/>
      <c r="G4" s="39"/>
      <c r="H4" s="39"/>
      <c r="I4" s="39"/>
      <c r="J4" s="39"/>
      <c r="K4" s="39"/>
      <c r="L4" s="39"/>
      <c r="M4" s="39"/>
      <c r="N4" s="39"/>
    </row>
    <row r="6" spans="1:17" x14ac:dyDescent="0.2">
      <c r="C6" s="5"/>
      <c r="D6" s="5"/>
      <c r="E6" s="5"/>
      <c r="F6" s="5"/>
      <c r="G6" s="16"/>
      <c r="H6" s="5"/>
      <c r="I6" s="5"/>
      <c r="J6" s="19"/>
      <c r="K6" s="5"/>
      <c r="L6" s="12"/>
      <c r="M6" s="5"/>
      <c r="N6" s="5"/>
      <c r="O6" s="5"/>
      <c r="P6" s="5"/>
    </row>
    <row r="7" spans="1:17" ht="76.5" x14ac:dyDescent="0.2">
      <c r="A7" s="23" t="s">
        <v>0</v>
      </c>
      <c r="B7" s="8" t="s">
        <v>4</v>
      </c>
      <c r="C7" s="24" t="s">
        <v>5</v>
      </c>
      <c r="D7" s="2" t="s">
        <v>1</v>
      </c>
      <c r="E7" s="2" t="s">
        <v>20</v>
      </c>
      <c r="F7" s="25" t="s">
        <v>21</v>
      </c>
      <c r="G7" s="26" t="s">
        <v>13</v>
      </c>
      <c r="H7" s="27" t="s">
        <v>14</v>
      </c>
      <c r="I7" s="27" t="s">
        <v>15</v>
      </c>
      <c r="J7" s="20" t="s">
        <v>6</v>
      </c>
      <c r="K7" s="2" t="s">
        <v>7</v>
      </c>
      <c r="L7" s="14" t="s">
        <v>2</v>
      </c>
      <c r="M7" s="2" t="s">
        <v>3</v>
      </c>
      <c r="N7" s="25" t="s">
        <v>22</v>
      </c>
      <c r="O7" s="2" t="s">
        <v>9</v>
      </c>
      <c r="P7" s="2" t="s">
        <v>10</v>
      </c>
      <c r="Q7" s="28" t="s">
        <v>23</v>
      </c>
    </row>
    <row r="8" spans="1:17" ht="70.5" customHeight="1" x14ac:dyDescent="0.2">
      <c r="A8" s="2">
        <v>1</v>
      </c>
      <c r="B8" s="36" t="s">
        <v>29</v>
      </c>
      <c r="C8" s="2" t="s">
        <v>27</v>
      </c>
      <c r="D8" s="21">
        <v>700</v>
      </c>
      <c r="E8" s="29" t="s">
        <v>26</v>
      </c>
      <c r="F8" s="30"/>
      <c r="G8" s="35">
        <v>584.89</v>
      </c>
      <c r="H8" s="31">
        <v>587.9</v>
      </c>
      <c r="I8" s="31">
        <v>590</v>
      </c>
      <c r="J8" s="32">
        <f t="shared" ref="J8" si="0">(G8+H8+I8)/3</f>
        <v>587.6</v>
      </c>
      <c r="K8" s="3">
        <f t="shared" ref="K8" si="1">SQRT((((G8-J8)^2)+((H8-J8)^2)+((I8-J8)^2))/(3-1))</f>
        <v>2.57</v>
      </c>
      <c r="L8" s="15">
        <f t="shared" ref="L8" si="2">(K8/J8)*100</f>
        <v>0.4</v>
      </c>
      <c r="M8" s="2" t="s">
        <v>8</v>
      </c>
      <c r="N8" s="33">
        <v>584.89</v>
      </c>
      <c r="O8" s="3">
        <f>D8*G8</f>
        <v>409423</v>
      </c>
      <c r="P8" s="2" t="s">
        <v>11</v>
      </c>
      <c r="Q8" s="2" t="s">
        <v>24</v>
      </c>
    </row>
    <row r="9" spans="1:17" x14ac:dyDescent="0.2">
      <c r="A9" s="4"/>
      <c r="B9" s="9" t="s">
        <v>12</v>
      </c>
      <c r="C9" s="10"/>
      <c r="D9" s="4"/>
      <c r="E9" s="4"/>
      <c r="F9" s="4"/>
      <c r="G9" s="6"/>
      <c r="H9" s="4"/>
      <c r="I9" s="4"/>
      <c r="J9" s="34"/>
      <c r="K9" s="4"/>
      <c r="L9" s="13"/>
      <c r="M9" s="4"/>
      <c r="N9" s="4"/>
      <c r="O9" s="6">
        <f>SUM(O8:O8)</f>
        <v>409423</v>
      </c>
      <c r="P9" s="4"/>
      <c r="Q9" s="4"/>
    </row>
    <row r="12" spans="1:17" x14ac:dyDescent="0.2">
      <c r="B12" s="7" t="s">
        <v>30</v>
      </c>
      <c r="G12" s="37" t="s">
        <v>31</v>
      </c>
      <c r="H12" s="37"/>
    </row>
  </sheetData>
  <mergeCells count="6">
    <mergeCell ref="G12:H12"/>
    <mergeCell ref="B1:P1"/>
    <mergeCell ref="C3:D3"/>
    <mergeCell ref="E3:N3"/>
    <mergeCell ref="C4:D4"/>
    <mergeCell ref="E4:N4"/>
  </mergeCells>
  <pageMargins left="0.7" right="0.7" top="0.75" bottom="0.75" header="0.3" footer="0.3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B17" sqref="B17"/>
    </sheetView>
  </sheetViews>
  <sheetFormatPr defaultColWidth="9.140625" defaultRowHeight="12.75" x14ac:dyDescent="0.2"/>
  <cols>
    <col min="1" max="1" width="5" style="1" customWidth="1"/>
    <col min="2" max="2" width="28.5703125" style="7" customWidth="1"/>
    <col min="3" max="3" width="9.140625" style="1"/>
    <col min="4" max="4" width="7" style="1" customWidth="1"/>
    <col min="5" max="5" width="9.85546875" style="1" customWidth="1"/>
    <col min="6" max="6" width="7" style="1" customWidth="1"/>
    <col min="7" max="7" width="9.85546875" style="17" customWidth="1"/>
    <col min="8" max="8" width="10.85546875" style="1" customWidth="1"/>
    <col min="9" max="9" width="10" style="1" customWidth="1"/>
    <col min="10" max="10" width="9" style="18" customWidth="1"/>
    <col min="11" max="11" width="9.140625" style="1"/>
    <col min="12" max="12" width="10.28515625" style="11" customWidth="1"/>
    <col min="13" max="13" width="8.140625" style="1" customWidth="1"/>
    <col min="14" max="14" width="9.140625" style="1"/>
    <col min="15" max="15" width="13.7109375" style="1" customWidth="1"/>
    <col min="16" max="16" width="11.5703125" style="1" customWidth="1"/>
    <col min="17" max="24" width="9.85546875" style="1" customWidth="1"/>
    <col min="25" max="16384" width="9.140625" style="1"/>
  </cols>
  <sheetData>
    <row r="1" spans="1:17" ht="25.5" customHeight="1" x14ac:dyDescent="0.2">
      <c r="B1" s="38" t="s">
        <v>33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7" x14ac:dyDescent="0.2"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7" x14ac:dyDescent="0.2">
      <c r="C3" s="39" t="s">
        <v>16</v>
      </c>
      <c r="D3" s="39"/>
      <c r="E3" s="40" t="s">
        <v>17</v>
      </c>
      <c r="F3" s="41"/>
      <c r="G3" s="41"/>
      <c r="H3" s="41"/>
      <c r="I3" s="41"/>
      <c r="J3" s="41"/>
      <c r="K3" s="41"/>
      <c r="L3" s="41"/>
      <c r="M3" s="41"/>
      <c r="N3" s="42"/>
    </row>
    <row r="4" spans="1:17" ht="70.5" customHeight="1" x14ac:dyDescent="0.2">
      <c r="C4" s="39" t="s">
        <v>18</v>
      </c>
      <c r="D4" s="39"/>
      <c r="E4" s="39" t="s">
        <v>19</v>
      </c>
      <c r="F4" s="39"/>
      <c r="G4" s="39"/>
      <c r="H4" s="39"/>
      <c r="I4" s="39"/>
      <c r="J4" s="39"/>
      <c r="K4" s="39"/>
      <c r="L4" s="39"/>
      <c r="M4" s="39"/>
      <c r="N4" s="39"/>
    </row>
    <row r="6" spans="1:17" x14ac:dyDescent="0.2">
      <c r="C6" s="5"/>
      <c r="D6" s="5"/>
      <c r="E6" s="5"/>
      <c r="F6" s="5"/>
      <c r="G6" s="16"/>
      <c r="H6" s="5"/>
      <c r="I6" s="5"/>
      <c r="J6" s="19"/>
      <c r="K6" s="5"/>
      <c r="L6" s="12"/>
      <c r="M6" s="5"/>
      <c r="N6" s="5"/>
      <c r="O6" s="5"/>
      <c r="P6" s="5"/>
    </row>
    <row r="7" spans="1:17" ht="76.5" x14ac:dyDescent="0.2">
      <c r="A7" s="23" t="s">
        <v>0</v>
      </c>
      <c r="B7" s="8" t="s">
        <v>4</v>
      </c>
      <c r="C7" s="24" t="s">
        <v>5</v>
      </c>
      <c r="D7" s="2" t="s">
        <v>1</v>
      </c>
      <c r="E7" s="2" t="s">
        <v>20</v>
      </c>
      <c r="F7" s="25" t="s">
        <v>21</v>
      </c>
      <c r="G7" s="26" t="s">
        <v>13</v>
      </c>
      <c r="H7" s="27" t="s">
        <v>14</v>
      </c>
      <c r="I7" s="27" t="s">
        <v>15</v>
      </c>
      <c r="J7" s="20" t="s">
        <v>6</v>
      </c>
      <c r="K7" s="2" t="s">
        <v>7</v>
      </c>
      <c r="L7" s="14" t="s">
        <v>2</v>
      </c>
      <c r="M7" s="2" t="s">
        <v>3</v>
      </c>
      <c r="N7" s="25" t="s">
        <v>22</v>
      </c>
      <c r="O7" s="2" t="s">
        <v>9</v>
      </c>
      <c r="P7" s="2" t="s">
        <v>10</v>
      </c>
      <c r="Q7" s="28" t="s">
        <v>23</v>
      </c>
    </row>
    <row r="8" spans="1:17" ht="76.5" customHeight="1" x14ac:dyDescent="0.2">
      <c r="A8" s="2">
        <v>1</v>
      </c>
      <c r="B8" s="36" t="s">
        <v>35</v>
      </c>
      <c r="C8" s="2" t="s">
        <v>27</v>
      </c>
      <c r="D8" s="21">
        <v>875</v>
      </c>
      <c r="E8" s="29" t="s">
        <v>26</v>
      </c>
      <c r="F8" s="30"/>
      <c r="G8" s="35">
        <v>584.89</v>
      </c>
      <c r="H8" s="31">
        <v>587.9</v>
      </c>
      <c r="I8" s="31">
        <v>590</v>
      </c>
      <c r="J8" s="32">
        <f t="shared" ref="J8" si="0">(G8+H8+I8)/3</f>
        <v>587.6</v>
      </c>
      <c r="K8" s="3">
        <f t="shared" ref="K8" si="1">SQRT((((G8-J8)^2)+((H8-J8)^2)+((I8-J8)^2))/(3-1))</f>
        <v>2.57</v>
      </c>
      <c r="L8" s="15">
        <f t="shared" ref="L8" si="2">(K8/J8)*100</f>
        <v>0.4</v>
      </c>
      <c r="M8" s="2" t="s">
        <v>8</v>
      </c>
      <c r="N8" s="33">
        <v>584.89</v>
      </c>
      <c r="O8" s="3">
        <f>D8*G8</f>
        <v>511778.75</v>
      </c>
      <c r="P8" s="2" t="s">
        <v>11</v>
      </c>
      <c r="Q8" s="2" t="s">
        <v>24</v>
      </c>
    </row>
    <row r="9" spans="1:17" x14ac:dyDescent="0.2">
      <c r="A9" s="4"/>
      <c r="B9" s="9" t="s">
        <v>12</v>
      </c>
      <c r="C9" s="10"/>
      <c r="D9" s="4"/>
      <c r="E9" s="4"/>
      <c r="F9" s="4"/>
      <c r="G9" s="6"/>
      <c r="H9" s="4"/>
      <c r="I9" s="4"/>
      <c r="J9" s="34"/>
      <c r="K9" s="4"/>
      <c r="L9" s="13"/>
      <c r="M9" s="4"/>
      <c r="N9" s="4"/>
      <c r="O9" s="6">
        <f>SUM(O8:O8)</f>
        <v>511778.75</v>
      </c>
      <c r="P9" s="4"/>
      <c r="Q9" s="4"/>
    </row>
    <row r="12" spans="1:17" x14ac:dyDescent="0.2">
      <c r="B12" s="7" t="s">
        <v>30</v>
      </c>
      <c r="G12" s="37" t="s">
        <v>34</v>
      </c>
      <c r="H12" s="37"/>
    </row>
  </sheetData>
  <mergeCells count="6">
    <mergeCell ref="G12:H12"/>
    <mergeCell ref="B1:P1"/>
    <mergeCell ref="C3:D3"/>
    <mergeCell ref="E3:N3"/>
    <mergeCell ref="C4:D4"/>
    <mergeCell ref="E4:N4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Лист2</vt:lpstr>
      <vt:lpstr>Лист1</vt:lpstr>
      <vt:lpstr>Лист3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PC17</cp:lastModifiedBy>
  <cp:lastPrinted>2026-04-09T06:59:27Z</cp:lastPrinted>
  <dcterms:created xsi:type="dcterms:W3CDTF">2014-01-23T11:14:29Z</dcterms:created>
  <dcterms:modified xsi:type="dcterms:W3CDTF">2026-05-07T13:27:58Z</dcterms:modified>
</cp:coreProperties>
</file>