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закупки\2026\мойка\"/>
    </mc:Choice>
  </mc:AlternateContent>
  <bookViews>
    <workbookView xWindow="0" yWindow="0" windowWidth="28800" windowHeight="12435" tabRatio="689"/>
  </bookViews>
  <sheets>
    <sheet name="Расчет НМЦК" sheetId="2" r:id="rId1"/>
  </sheets>
  <definedNames>
    <definedName name="_xlnm.Print_Area" localSheetId="0">'Расчет НМЦК'!$A$1:$P$21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14" i="2" l="1"/>
  <c r="M14" i="2"/>
  <c r="P14" i="2" s="1"/>
  <c r="P15" i="2" s="1"/>
  <c r="O14" i="2" l="1"/>
  <c r="K14" i="2"/>
  <c r="K15" i="2" s="1"/>
  <c r="I14" i="2"/>
  <c r="I15" i="2" s="1"/>
  <c r="G14" i="2" l="1"/>
  <c r="G15" i="2" s="1"/>
  <c r="I18" i="2" l="1"/>
</calcChain>
</file>

<file path=xl/sharedStrings.xml><?xml version="1.0" encoding="utf-8"?>
<sst xmlns="http://schemas.openxmlformats.org/spreadsheetml/2006/main" count="39" uniqueCount="39">
  <si>
    <t>№</t>
  </si>
  <si>
    <t>Среднее квадратичное отклонение</t>
  </si>
  <si>
    <t>Однородность совокупности значений выявленных цен, используемых в расчете Н(М)ЦК</t>
  </si>
  <si>
    <t>Кол-во</t>
  </si>
  <si>
    <t>Наименование товара</t>
  </si>
  <si>
    <t>метод сопоставимых рыночных цен (анализа рынка).</t>
  </si>
  <si>
    <t xml:space="preserve">Информации о валюте, используемой для формирования цены контракта и расчетов с поставщиком: </t>
  </si>
  <si>
    <t>Российский рубль.</t>
  </si>
  <si>
    <t>Расчет НМЦК:</t>
  </si>
  <si>
    <t>Наименование объекта закупки:</t>
  </si>
  <si>
    <t>n - кол-во значений, используемых в расчете</t>
  </si>
  <si>
    <t>ИТОГО:</t>
  </si>
  <si>
    <t>Используемый метод определения начальной (максимальной) цены контракта:</t>
  </si>
  <si>
    <t>Источник ценовой информации:
Номер источника ценовой информации (ИЦИ) и цена единицы товара, работы, услуги, представленная i-м ИЦИ (Цi), руб.</t>
  </si>
  <si>
    <t>Ед. изм.</t>
  </si>
  <si>
    <t>7=(5*6)</t>
  </si>
  <si>
    <t>9=(5*8)</t>
  </si>
  <si>
    <t>11=(5*10)</t>
  </si>
  <si>
    <t>ОБОСНОВАНИЕ НАЧАЛЬНОЙ (МАКСИМАЛЬНОЙ) ЦЕНЫ КОНТРАКТА (НМЦК)</t>
  </si>
  <si>
    <t>НМЦКрын, 
руб.</t>
  </si>
  <si>
    <t>Начальная (максимальная) цена контракта (НМЦК) сформирована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нужд».Определение и обоснование НМЦК произведено на основании метода сопоставимых рыночных цен (анализа рынка)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(далее – Методические рекомендации), с учётом расходов на перевозку до места назначения, страхование, уплату таможенных пошлин, налогов и других обязательных платежей, в том числе НДС.</t>
  </si>
  <si>
    <t>ОКПД2</t>
  </si>
  <si>
    <r>
      <t>Средняя арифм. величина цены за единицы продукции (с округлением до двух знаков после запятой), руб. 
&lt;</t>
    </r>
    <r>
      <rPr>
        <i/>
        <sz val="14"/>
        <rFont val="Times New Roman"/>
        <family val="1"/>
        <charset val="204"/>
      </rPr>
      <t>ц</t>
    </r>
    <r>
      <rPr>
        <sz val="14"/>
        <rFont val="Times New Roman"/>
        <family val="1"/>
        <charset val="204"/>
      </rPr>
      <t xml:space="preserve">&gt; </t>
    </r>
  </si>
  <si>
    <r>
      <t xml:space="preserve">коэффициент вариации цен V (%)           </t>
    </r>
    <r>
      <rPr>
        <i/>
        <sz val="14"/>
        <rFont val="Times New Roman"/>
        <family val="1"/>
        <charset val="204"/>
      </rPr>
      <t xml:space="preserve">     </t>
    </r>
  </si>
  <si>
    <t>13=(6+8+10)/3</t>
  </si>
  <si>
    <t xml:space="preserve"> </t>
  </si>
  <si>
    <t>16=(5*13)</t>
  </si>
  <si>
    <t>Начальник службы механизации</t>
  </si>
  <si>
    <t>С.Д.Николаев</t>
  </si>
  <si>
    <t>шт</t>
  </si>
  <si>
    <t>Коэффициент вариации цены составляет менее 33%. Совокупность значений, используемых в расчете, считается однородной.</t>
  </si>
  <si>
    <t xml:space="preserve">Начальная (максимальная) цена контракта определяется как среднее значение и составляет  </t>
  </si>
  <si>
    <t xml:space="preserve">рублей. </t>
  </si>
  <si>
    <t>Мойка служебных автомобилей</t>
  </si>
  <si>
    <t xml:space="preserve"> 45.20.30.000</t>
  </si>
  <si>
    <t>Оказание услуг по мойке служебных автомобилей</t>
  </si>
  <si>
    <t>ИЦИ № 7 от 03.02.2026</t>
  </si>
  <si>
    <t>ИЦИ № 3 от 03.02.2026</t>
  </si>
  <si>
    <t>ИЦИ № 7 от 02.02.2026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</si>
</sst>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#,##0.00_ ;\-#,##0.00\ "/>
    <numFmt numFmtId="166" formatCode="0.000"/>
  </numFmts>
  <fonts count="14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6" fillId="0" borderId="0"/>
  </cellStyleXfs>
  <cellXfs count="67">
    <xf numFmtId="0" fontId="0" fillId="0" borderId="0" xfId="0"/>
    <xf numFmtId="0" fontId="1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 vertical="top" wrapText="1"/>
    </xf>
    <xf numFmtId="0" fontId="5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top" wrapText="1"/>
    </xf>
    <xf numFmtId="0" fontId="10" fillId="0" borderId="16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1" fontId="8" fillId="0" borderId="18" xfId="0" applyNumberFormat="1" applyFont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left" vertical="center" wrapText="1"/>
    </xf>
    <xf numFmtId="0" fontId="8" fillId="2" borderId="19" xfId="0" applyFont="1" applyFill="1" applyBorder="1" applyAlignment="1">
      <alignment horizontal="center" vertical="center" wrapText="1"/>
    </xf>
    <xf numFmtId="165" fontId="8" fillId="2" borderId="19" xfId="0" applyNumberFormat="1" applyFont="1" applyFill="1" applyBorder="1" applyAlignment="1">
      <alignment horizontal="right" vertical="center" wrapText="1"/>
    </xf>
    <xf numFmtId="164" fontId="12" fillId="0" borderId="19" xfId="1" applyFont="1" applyBorder="1" applyAlignment="1">
      <alignment horizontal="left" vertical="center" wrapText="1"/>
    </xf>
    <xf numFmtId="0" fontId="12" fillId="0" borderId="19" xfId="0" applyFont="1" applyBorder="1" applyAlignment="1">
      <alignment horizontal="center" vertical="center" wrapText="1"/>
    </xf>
    <xf numFmtId="164" fontId="12" fillId="0" borderId="19" xfId="1" applyFont="1" applyBorder="1" applyAlignment="1">
      <alignment horizontal="center" vertical="center" wrapText="1"/>
    </xf>
    <xf numFmtId="165" fontId="10" fillId="2" borderId="19" xfId="0" applyNumberFormat="1" applyFont="1" applyFill="1" applyBorder="1" applyAlignment="1">
      <alignment horizontal="center" vertical="center" wrapText="1"/>
    </xf>
    <xf numFmtId="165" fontId="10" fillId="2" borderId="20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1" fillId="0" borderId="0" xfId="0" applyFont="1" applyBorder="1" applyAlignment="1">
      <alignment wrapText="1"/>
    </xf>
    <xf numFmtId="0" fontId="5" fillId="0" borderId="0" xfId="0" applyFont="1" applyAlignment="1">
      <alignment wrapText="1"/>
    </xf>
    <xf numFmtId="164" fontId="11" fillId="2" borderId="1" xfId="1" applyFont="1" applyFill="1" applyBorder="1" applyAlignment="1">
      <alignment horizontal="left" vertical="center" wrapText="1"/>
    </xf>
    <xf numFmtId="164" fontId="11" fillId="2" borderId="1" xfId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66" fontId="11" fillId="2" borderId="1" xfId="0" applyNumberFormat="1" applyFont="1" applyFill="1" applyBorder="1" applyAlignment="1">
      <alignment horizontal="center" vertical="center" wrapText="1"/>
    </xf>
    <xf numFmtId="165" fontId="8" fillId="2" borderId="1" xfId="0" applyNumberFormat="1" applyFont="1" applyFill="1" applyBorder="1" applyAlignment="1">
      <alignment horizontal="center" vertical="center" wrapText="1"/>
    </xf>
    <xf numFmtId="165" fontId="10" fillId="2" borderId="17" xfId="0" applyNumberFormat="1" applyFont="1" applyFill="1" applyBorder="1" applyAlignment="1">
      <alignment horizontal="center" vertical="center" wrapText="1"/>
    </xf>
    <xf numFmtId="1" fontId="8" fillId="0" borderId="21" xfId="0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/>
    </xf>
    <xf numFmtId="1" fontId="8" fillId="0" borderId="4" xfId="0" applyNumberFormat="1" applyFont="1" applyBorder="1" applyAlignment="1">
      <alignment horizontal="center" vertical="center" wrapText="1"/>
    </xf>
    <xf numFmtId="164" fontId="11" fillId="2" borderId="4" xfId="1" applyFont="1" applyFill="1" applyBorder="1" applyAlignment="1">
      <alignment horizontal="left" vertical="center" wrapText="1"/>
    </xf>
    <xf numFmtId="164" fontId="12" fillId="0" borderId="19" xfId="1" applyNumberFormat="1" applyFont="1" applyBorder="1" applyAlignment="1">
      <alignment horizontal="left" vertical="center" wrapText="1"/>
    </xf>
    <xf numFmtId="164" fontId="11" fillId="2" borderId="4" xfId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165" fontId="5" fillId="0" borderId="0" xfId="0" applyNumberFormat="1" applyFont="1" applyAlignment="1">
      <alignment horizontal="left" wrapText="1"/>
    </xf>
    <xf numFmtId="0" fontId="7" fillId="0" borderId="0" xfId="0" applyFont="1" applyAlignment="1">
      <alignment horizontal="left" vertical="top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2" fontId="8" fillId="2" borderId="12" xfId="0" applyNumberFormat="1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textRotation="90" wrapText="1"/>
    </xf>
    <xf numFmtId="0" fontId="8" fillId="2" borderId="7" xfId="0" applyFont="1" applyFill="1" applyBorder="1" applyAlignment="1">
      <alignment horizontal="center" vertical="center" textRotation="90" wrapText="1"/>
    </xf>
    <xf numFmtId="0" fontId="5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vertical="center" wrapText="1"/>
    </xf>
    <xf numFmtId="0" fontId="8" fillId="2" borderId="0" xfId="0" applyFont="1" applyFill="1" applyAlignment="1">
      <alignment horizontal="left" wrapText="1"/>
    </xf>
    <xf numFmtId="0" fontId="5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right" wrapText="1"/>
    </xf>
    <xf numFmtId="0" fontId="1" fillId="0" borderId="0" xfId="0" applyFont="1" applyAlignment="1">
      <alignment horizontal="right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wrapText="1"/>
    </xf>
  </cellXfs>
  <cellStyles count="3">
    <cellStyle name="Обычный" xfId="0" builtinId="0"/>
    <cellStyle name="Обычный 2 2 2" xfId="2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62593</xdr:colOff>
      <xdr:row>11</xdr:row>
      <xdr:rowOff>598714</xdr:rowOff>
    </xdr:from>
    <xdr:to>
      <xdr:col>14</xdr:col>
      <xdr:colOff>1329418</xdr:colOff>
      <xdr:row>11</xdr:row>
      <xdr:rowOff>1354036</xdr:rowOff>
    </xdr:to>
    <xdr:pic>
      <xdr:nvPicPr>
        <xdr:cNvPr id="1033" name="Picture 1">
          <a:extLst>
            <a:ext uri="{FF2B5EF4-FFF2-40B4-BE49-F238E27FC236}">
              <a16:creationId xmlns=""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424807" y="7483928"/>
          <a:ext cx="1266825" cy="7553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95250</xdr:colOff>
      <xdr:row>11</xdr:row>
      <xdr:rowOff>653143</xdr:rowOff>
    </xdr:from>
    <xdr:to>
      <xdr:col>13</xdr:col>
      <xdr:colOff>1251857</xdr:colOff>
      <xdr:row>11</xdr:row>
      <xdr:rowOff>1292678</xdr:rowOff>
    </xdr:to>
    <xdr:pic>
      <xdr:nvPicPr>
        <xdr:cNvPr id="1034" name="Picture 2">
          <a:extLst>
            <a:ext uri="{FF2B5EF4-FFF2-40B4-BE49-F238E27FC236}">
              <a16:creationId xmlns="" xmlns:a16="http://schemas.microsoft.com/office/drawing/2014/main" id="{00000000-0008-0000-0000-00000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20250" y="5769429"/>
          <a:ext cx="1156607" cy="639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W21"/>
  <sheetViews>
    <sheetView tabSelected="1" view="pageBreakPreview" topLeftCell="A7" zoomScale="60" zoomScaleNormal="60" workbookViewId="0">
      <selection activeCell="H31" sqref="H31"/>
    </sheetView>
  </sheetViews>
  <sheetFormatPr defaultColWidth="9.140625" defaultRowHeight="15.75" x14ac:dyDescent="0.25"/>
  <cols>
    <col min="1" max="1" width="5.140625" style="1" customWidth="1"/>
    <col min="2" max="2" width="27.28515625" style="1" customWidth="1"/>
    <col min="3" max="3" width="17" style="1" customWidth="1"/>
    <col min="4" max="4" width="7.85546875" style="1" customWidth="1"/>
    <col min="5" max="5" width="8.7109375" style="1" customWidth="1"/>
    <col min="6" max="6" width="15.42578125" style="1" customWidth="1"/>
    <col min="7" max="7" width="20.42578125" style="1" customWidth="1"/>
    <col min="8" max="8" width="14.7109375" style="1" customWidth="1"/>
    <col min="9" max="9" width="18.5703125" style="1" customWidth="1"/>
    <col min="10" max="10" width="15.85546875" style="1" customWidth="1"/>
    <col min="11" max="11" width="20.28515625" style="1" customWidth="1"/>
    <col min="12" max="12" width="15" style="1" customWidth="1"/>
    <col min="13" max="13" width="19.7109375" style="1" customWidth="1"/>
    <col min="14" max="14" width="19.85546875" style="1" customWidth="1"/>
    <col min="15" max="15" width="21" style="1" customWidth="1"/>
    <col min="16" max="16" width="20.28515625" style="1" customWidth="1"/>
    <col min="17" max="17" width="9.140625" style="1" customWidth="1"/>
    <col min="18" max="18" width="9.140625" style="1"/>
    <col min="19" max="19" width="20.28515625" style="1" customWidth="1"/>
    <col min="20" max="20" width="26.28515625" style="1" customWidth="1"/>
    <col min="21" max="21" width="25.5703125" style="1" customWidth="1"/>
    <col min="22" max="22" width="19.85546875" style="1" customWidth="1"/>
    <col min="23" max="23" width="14.85546875" style="1" customWidth="1"/>
    <col min="24" max="16384" width="9.140625" style="1"/>
  </cols>
  <sheetData>
    <row r="1" spans="1:23" ht="46.5" customHeight="1" x14ac:dyDescent="0.3">
      <c r="A1" s="54"/>
      <c r="B1" s="54"/>
      <c r="C1" s="2"/>
      <c r="M1" s="61"/>
      <c r="N1" s="61"/>
      <c r="O1" s="61"/>
      <c r="P1" s="61"/>
    </row>
    <row r="2" spans="1:23" ht="24" customHeight="1" x14ac:dyDescent="0.25">
      <c r="A2" s="55"/>
      <c r="B2" s="55"/>
      <c r="C2" s="3"/>
      <c r="M2" s="62"/>
      <c r="N2" s="62"/>
      <c r="O2" s="62"/>
      <c r="P2" s="62"/>
    </row>
    <row r="3" spans="1:23" ht="47.25" customHeight="1" x14ac:dyDescent="0.3">
      <c r="A3" s="57" t="s">
        <v>18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6"/>
      <c r="Q3" s="6"/>
    </row>
    <row r="4" spans="1:23" ht="15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6"/>
    </row>
    <row r="5" spans="1:23" ht="50.25" customHeight="1" x14ac:dyDescent="0.3">
      <c r="A5" s="46" t="s">
        <v>12</v>
      </c>
      <c r="B5" s="46"/>
      <c r="C5" s="46"/>
      <c r="D5" s="46"/>
      <c r="E5" s="46"/>
      <c r="F5" s="44" t="s">
        <v>5</v>
      </c>
      <c r="G5" s="44"/>
      <c r="H5" s="44"/>
      <c r="I5" s="44"/>
      <c r="J5" s="44"/>
      <c r="K5" s="44"/>
      <c r="L5" s="44"/>
      <c r="M5" s="44"/>
      <c r="N5" s="44"/>
      <c r="O5" s="44"/>
      <c r="P5" s="44"/>
      <c r="Q5" s="6"/>
    </row>
    <row r="6" spans="1:23" ht="147.75" customHeight="1" x14ac:dyDescent="0.3">
      <c r="A6" s="46" t="s">
        <v>8</v>
      </c>
      <c r="B6" s="46"/>
      <c r="C6" s="46"/>
      <c r="D6" s="46"/>
      <c r="E6" s="46"/>
      <c r="F6" s="44" t="s">
        <v>20</v>
      </c>
      <c r="G6" s="44"/>
      <c r="H6" s="44"/>
      <c r="I6" s="44"/>
      <c r="J6" s="44"/>
      <c r="K6" s="44"/>
      <c r="L6" s="44"/>
      <c r="M6" s="44"/>
      <c r="N6" s="44"/>
      <c r="O6" s="44"/>
      <c r="P6" s="44"/>
      <c r="Q6" s="6"/>
    </row>
    <row r="7" spans="1:23" ht="61.5" customHeight="1" x14ac:dyDescent="0.3">
      <c r="A7" s="46" t="s">
        <v>6</v>
      </c>
      <c r="B7" s="46"/>
      <c r="C7" s="46"/>
      <c r="D7" s="46"/>
      <c r="E7" s="46"/>
      <c r="F7" s="44" t="s">
        <v>7</v>
      </c>
      <c r="G7" s="44"/>
      <c r="H7" s="44"/>
      <c r="I7" s="44"/>
      <c r="J7" s="44"/>
      <c r="K7" s="44"/>
      <c r="L7" s="44"/>
      <c r="M7" s="44"/>
      <c r="N7" s="44"/>
      <c r="O7" s="44"/>
      <c r="P7" s="44"/>
      <c r="Q7" s="6"/>
    </row>
    <row r="8" spans="1:23" ht="26.25" customHeight="1" x14ac:dyDescent="0.3">
      <c r="A8" s="46" t="s">
        <v>9</v>
      </c>
      <c r="B8" s="46"/>
      <c r="C8" s="46"/>
      <c r="D8" s="46"/>
      <c r="E8" s="46"/>
      <c r="F8" s="45" t="s">
        <v>35</v>
      </c>
      <c r="G8" s="45"/>
      <c r="H8" s="45"/>
      <c r="I8" s="45"/>
      <c r="J8" s="45"/>
      <c r="K8" s="45"/>
      <c r="L8" s="45"/>
      <c r="M8" s="45"/>
      <c r="N8" s="45"/>
      <c r="O8" s="45"/>
      <c r="P8" s="45"/>
      <c r="Q8" s="6"/>
    </row>
    <row r="9" spans="1:23" ht="15.75" customHeight="1" x14ac:dyDescent="0.3">
      <c r="A9" s="8"/>
      <c r="B9" s="8"/>
      <c r="C9" s="8"/>
      <c r="D9" s="8"/>
      <c r="E9" s="8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6"/>
    </row>
    <row r="10" spans="1:23" ht="12.75" customHeight="1" thickBot="1" x14ac:dyDescent="0.35">
      <c r="A10" s="60"/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"/>
    </row>
    <row r="11" spans="1:23" ht="77.25" customHeight="1" x14ac:dyDescent="0.25">
      <c r="A11" s="58" t="s">
        <v>0</v>
      </c>
      <c r="B11" s="42" t="s">
        <v>4</v>
      </c>
      <c r="C11" s="42" t="s">
        <v>21</v>
      </c>
      <c r="D11" s="42" t="s">
        <v>14</v>
      </c>
      <c r="E11" s="42" t="s">
        <v>3</v>
      </c>
      <c r="F11" s="48" t="s">
        <v>13</v>
      </c>
      <c r="G11" s="49"/>
      <c r="H11" s="49"/>
      <c r="I11" s="49"/>
      <c r="J11" s="49"/>
      <c r="K11" s="10"/>
      <c r="L11" s="47" t="s">
        <v>2</v>
      </c>
      <c r="M11" s="47"/>
      <c r="N11" s="47"/>
      <c r="O11" s="47"/>
      <c r="P11" s="63" t="s">
        <v>19</v>
      </c>
      <c r="Q11" s="5"/>
      <c r="R11" s="4"/>
      <c r="S11" s="4"/>
      <c r="T11" s="4"/>
      <c r="U11" s="5" t="s">
        <v>25</v>
      </c>
      <c r="V11" s="4"/>
      <c r="W11" s="5"/>
    </row>
    <row r="12" spans="1:23" ht="234" customHeight="1" x14ac:dyDescent="0.3">
      <c r="A12" s="59"/>
      <c r="B12" s="65"/>
      <c r="C12" s="43"/>
      <c r="D12" s="65"/>
      <c r="E12" s="43"/>
      <c r="F12" s="50" t="s">
        <v>38</v>
      </c>
      <c r="G12" s="51"/>
      <c r="H12" s="50" t="s">
        <v>37</v>
      </c>
      <c r="I12" s="51"/>
      <c r="J12" s="50" t="s">
        <v>36</v>
      </c>
      <c r="K12" s="51"/>
      <c r="L12" s="11" t="s">
        <v>10</v>
      </c>
      <c r="M12" s="11" t="s">
        <v>22</v>
      </c>
      <c r="N12" s="11" t="s">
        <v>1</v>
      </c>
      <c r="O12" s="11" t="s">
        <v>23</v>
      </c>
      <c r="P12" s="64"/>
      <c r="Q12" s="6"/>
    </row>
    <row r="13" spans="1:23" ht="48" customHeight="1" x14ac:dyDescent="0.3">
      <c r="A13" s="12">
        <v>1</v>
      </c>
      <c r="B13" s="13">
        <v>2</v>
      </c>
      <c r="C13" s="13">
        <v>3</v>
      </c>
      <c r="D13" s="13">
        <v>4</v>
      </c>
      <c r="E13" s="13">
        <v>5</v>
      </c>
      <c r="F13" s="13">
        <v>6</v>
      </c>
      <c r="G13" s="13" t="s">
        <v>15</v>
      </c>
      <c r="H13" s="13">
        <v>8</v>
      </c>
      <c r="I13" s="13" t="s">
        <v>16</v>
      </c>
      <c r="J13" s="13">
        <v>10</v>
      </c>
      <c r="K13" s="13" t="s">
        <v>17</v>
      </c>
      <c r="L13" s="13">
        <v>12</v>
      </c>
      <c r="M13" s="13" t="s">
        <v>24</v>
      </c>
      <c r="N13" s="13">
        <v>14</v>
      </c>
      <c r="O13" s="13">
        <v>15</v>
      </c>
      <c r="P13" s="14" t="s">
        <v>26</v>
      </c>
      <c r="Q13" s="6"/>
      <c r="S13" s="25"/>
      <c r="T13" s="25"/>
    </row>
    <row r="14" spans="1:23" ht="37.5" x14ac:dyDescent="0.3">
      <c r="A14" s="33">
        <v>1</v>
      </c>
      <c r="B14" s="34" t="s">
        <v>33</v>
      </c>
      <c r="C14" s="39" t="s">
        <v>34</v>
      </c>
      <c r="D14" s="35" t="s">
        <v>29</v>
      </c>
      <c r="E14" s="35">
        <v>70</v>
      </c>
      <c r="F14" s="38">
        <v>900</v>
      </c>
      <c r="G14" s="38">
        <f t="shared" ref="G14" si="0">E14*F14</f>
        <v>63000</v>
      </c>
      <c r="H14" s="36">
        <v>1100</v>
      </c>
      <c r="I14" s="27">
        <f>E14*H14</f>
        <v>77000</v>
      </c>
      <c r="J14" s="36">
        <v>1000</v>
      </c>
      <c r="K14" s="28">
        <f>E14*J14</f>
        <v>70000</v>
      </c>
      <c r="L14" s="29">
        <v>3</v>
      </c>
      <c r="M14" s="27">
        <f>(ROUND(AVERAGE(F14,H14,J14),2))</f>
        <v>1000</v>
      </c>
      <c r="N14" s="30">
        <f>SQRT(VAR(F14,H14,J14))</f>
        <v>100</v>
      </c>
      <c r="O14" s="31">
        <f>N14/M14*100</f>
        <v>10</v>
      </c>
      <c r="P14" s="32">
        <f>M14*E14</f>
        <v>70000</v>
      </c>
      <c r="Q14" s="6"/>
      <c r="S14" s="25"/>
      <c r="T14" s="25"/>
    </row>
    <row r="15" spans="1:23" ht="16.5" customHeight="1" thickBot="1" x14ac:dyDescent="0.35">
      <c r="A15" s="15"/>
      <c r="B15" s="16" t="s">
        <v>11</v>
      </c>
      <c r="C15" s="16"/>
      <c r="D15" s="17"/>
      <c r="E15" s="17"/>
      <c r="F15" s="18"/>
      <c r="G15" s="37">
        <f>SUM(G14:G14)</f>
        <v>63000</v>
      </c>
      <c r="H15" s="20"/>
      <c r="I15" s="19">
        <f>SUM(I14:I14)</f>
        <v>77000</v>
      </c>
      <c r="J15" s="20"/>
      <c r="K15" s="21">
        <f>SUM(K14:K14)</f>
        <v>70000</v>
      </c>
      <c r="L15" s="20"/>
      <c r="M15" s="20"/>
      <c r="N15" s="20"/>
      <c r="O15" s="22"/>
      <c r="P15" s="23">
        <f>SUM(P14:P14)</f>
        <v>70000</v>
      </c>
      <c r="Q15" s="6"/>
      <c r="S15" s="25"/>
      <c r="T15" s="25"/>
    </row>
    <row r="16" spans="1:23" ht="37.5" customHeight="1" x14ac:dyDescent="0.3">
      <c r="A16" s="6"/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6"/>
      <c r="M16" s="6"/>
      <c r="N16" s="6"/>
      <c r="O16" s="6"/>
      <c r="P16" s="6"/>
      <c r="Q16" s="6"/>
    </row>
    <row r="17" spans="1:17" ht="24.75" customHeight="1" x14ac:dyDescent="0.3">
      <c r="A17" s="6"/>
      <c r="B17" s="56" t="s">
        <v>30</v>
      </c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6"/>
      <c r="Q17" s="6"/>
    </row>
    <row r="18" spans="1:17" ht="18.75" x14ac:dyDescent="0.3">
      <c r="A18" s="6"/>
      <c r="B18" s="66" t="s">
        <v>31</v>
      </c>
      <c r="C18" s="66"/>
      <c r="D18" s="66"/>
      <c r="E18" s="66"/>
      <c r="F18" s="66"/>
      <c r="G18" s="66"/>
      <c r="H18" s="66"/>
      <c r="I18" s="40">
        <f>P15</f>
        <v>70000</v>
      </c>
      <c r="J18" s="6" t="s">
        <v>32</v>
      </c>
      <c r="K18" s="6"/>
      <c r="L18" s="6"/>
      <c r="M18" s="6"/>
      <c r="N18" s="6"/>
      <c r="O18" s="6"/>
      <c r="P18" s="6"/>
      <c r="Q18" s="6"/>
    </row>
    <row r="19" spans="1:17" ht="18.75" x14ac:dyDescent="0.3">
      <c r="A19" s="6"/>
      <c r="D19" s="6"/>
      <c r="E19" s="6"/>
      <c r="F19" s="24"/>
      <c r="J19" s="6"/>
      <c r="K19" s="6"/>
      <c r="L19" s="6"/>
      <c r="M19" s="6"/>
      <c r="N19" s="6"/>
      <c r="O19" s="6"/>
      <c r="P19" s="6"/>
    </row>
    <row r="20" spans="1:17" ht="18.75" x14ac:dyDescent="0.3">
      <c r="B20" s="52" t="s">
        <v>27</v>
      </c>
      <c r="C20" s="53"/>
      <c r="O20" s="26" t="s">
        <v>28</v>
      </c>
      <c r="Q20" s="6"/>
    </row>
    <row r="21" spans="1:17" ht="18.75" x14ac:dyDescent="0.3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</row>
  </sheetData>
  <mergeCells count="29">
    <mergeCell ref="B20:C20"/>
    <mergeCell ref="A1:B1"/>
    <mergeCell ref="A2:B2"/>
    <mergeCell ref="B17:O17"/>
    <mergeCell ref="A3:O3"/>
    <mergeCell ref="A11:A12"/>
    <mergeCell ref="A5:E5"/>
    <mergeCell ref="A6:E6"/>
    <mergeCell ref="A7:E7"/>
    <mergeCell ref="A10:P10"/>
    <mergeCell ref="M1:P1"/>
    <mergeCell ref="M2:P2"/>
    <mergeCell ref="P11:P12"/>
    <mergeCell ref="B11:B12"/>
    <mergeCell ref="D11:D12"/>
    <mergeCell ref="B18:H18"/>
    <mergeCell ref="B16:K16"/>
    <mergeCell ref="E11:E12"/>
    <mergeCell ref="F5:P5"/>
    <mergeCell ref="F6:P6"/>
    <mergeCell ref="F7:P7"/>
    <mergeCell ref="F8:P8"/>
    <mergeCell ref="A8:E8"/>
    <mergeCell ref="L11:O11"/>
    <mergeCell ref="F11:J11"/>
    <mergeCell ref="C11:C12"/>
    <mergeCell ref="F12:G12"/>
    <mergeCell ref="H12:I12"/>
    <mergeCell ref="J12:K12"/>
  </mergeCells>
  <phoneticPr fontId="2" type="noConversion"/>
  <printOptions horizontalCentered="1"/>
  <pageMargins left="0.23622047244094491" right="0.23622047244094491" top="0.35433070866141736" bottom="0.35433070866141736" header="0.31496062992125984" footer="0.31496062992125984"/>
  <pageSetup paperSize="9" scale="53" pageOrder="overThenDown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НМЦК</vt:lpstr>
      <vt:lpstr>'Расчет НМЦК'!Область_печати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User</cp:lastModifiedBy>
  <cp:lastPrinted>2026-02-02T09:14:54Z</cp:lastPrinted>
  <dcterms:created xsi:type="dcterms:W3CDTF">2014-01-15T18:15:09Z</dcterms:created>
  <dcterms:modified xsi:type="dcterms:W3CDTF">2026-03-11T07:27:08Z</dcterms:modified>
</cp:coreProperties>
</file>