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/>
  <mc:AlternateContent xmlns:mc="http://schemas.openxmlformats.org/markup-compatibility/2006">
    <mc:Choice Requires="x15">
      <x15ac:absPath xmlns:x15ac="http://schemas.microsoft.com/office/spreadsheetml/2010/11/ac" url="C:\Users\Sveta\Desktop\Работа\ГБОУ_630\Закупки 2026\ЕД\Товары для бассейна\"/>
    </mc:Choice>
  </mc:AlternateContent>
  <xr:revisionPtr revIDLastSave="0" documentId="8_{C4E6C5F7-1DCE-4F79-B6F5-BEDB185C089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16" i="1" l="1"/>
  <c r="I16" i="1"/>
  <c r="K16" i="1" s="1"/>
  <c r="J15" i="1"/>
  <c r="I15" i="1"/>
  <c r="K15" i="1" s="1"/>
  <c r="J14" i="1"/>
  <c r="I14" i="1"/>
  <c r="K14" i="1" s="1"/>
  <c r="J13" i="1"/>
  <c r="L13" i="1" s="1"/>
  <c r="I13" i="1"/>
  <c r="K13" i="1" s="1"/>
  <c r="J12" i="1"/>
  <c r="I12" i="1"/>
  <c r="K12" i="1" s="1"/>
  <c r="K17" i="1" l="1"/>
  <c r="L16" i="1"/>
  <c r="L12" i="1"/>
  <c r="L15" i="1"/>
  <c r="L14" i="1"/>
</calcChain>
</file>

<file path=xl/sharedStrings.xml><?xml version="1.0" encoding="utf-8"?>
<sst xmlns="http://schemas.openxmlformats.org/spreadsheetml/2006/main" count="28" uniqueCount="26">
  <si>
    <t>Учреждение формирует документ по  обоснованию начальной (максимальной) цены контракта на закупку товаров, оказание услуг, в соответствии с требованиями Федерального закона  от 05.04.2013 № 44-ФЗ "О контрактной системе в сфере закупок товаров, работ, услуг для обеспечения государственных и муниципальных нужд", подписанное руководителем Учреждения, а также коммерческие предложения поставщиков.</t>
  </si>
  <si>
    <t>Расчет начальной (максимальной) цены контракта</t>
  </si>
  <si>
    <t xml:space="preserve">   на поставку в 2023 году </t>
  </si>
  <si>
    <t>ОБОСНОВАНИЕ И РАСЧЕТ ЦЕНЫ КОНТРАКТА</t>
  </si>
  <si>
    <t>№ п/п</t>
  </si>
  <si>
    <t>Наименование товара</t>
  </si>
  <si>
    <t>Ед. изм.</t>
  </si>
  <si>
    <t>Кол-во</t>
  </si>
  <si>
    <t>Цена за ед., руб.</t>
  </si>
  <si>
    <r>
      <rPr>
        <b/>
        <sz val="11"/>
        <rFont val="Times New Roman"/>
        <family val="1"/>
        <charset val="204"/>
      </rPr>
      <t>Min</t>
    </r>
    <r>
      <rPr>
        <sz val="11"/>
        <rFont val="Times New Roman"/>
        <family val="1"/>
        <charset val="204"/>
      </rPr>
      <t xml:space="preserve"> предложенная цена за ед., руб.</t>
    </r>
  </si>
  <si>
    <t>Среднее квадратичное отклонение</t>
  </si>
  <si>
    <t>Всего, руб.</t>
  </si>
  <si>
    <t>Коэффициент вариации</t>
  </si>
  <si>
    <t>КП № 1</t>
  </si>
  <si>
    <t>КП № 2</t>
  </si>
  <si>
    <t>КП № 3</t>
  </si>
  <si>
    <t>ИТОГО</t>
  </si>
  <si>
    <t xml:space="preserve">Дорожка разделительная для бассейна </t>
  </si>
  <si>
    <t>Крепление для дорожки дополнительное</t>
  </si>
  <si>
    <t xml:space="preserve">Лента с флажками для бассейна </t>
  </si>
  <si>
    <t xml:space="preserve">Ласты </t>
  </si>
  <si>
    <t>Сапборд</t>
  </si>
  <si>
    <t>к-т</t>
  </si>
  <si>
    <t>шт.</t>
  </si>
  <si>
    <t>пар.</t>
  </si>
  <si>
    <t xml:space="preserve">Поставка спортивных товаров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</si>
</sst>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12" x14ac:knownFonts="1"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wrapText="1"/>
    </xf>
    <xf numFmtId="0" fontId="5" fillId="0" borderId="0" xfId="0" applyFont="1"/>
    <xf numFmtId="0" fontId="5" fillId="0" borderId="0" xfId="0" applyFont="1" applyAlignment="1">
      <alignment horizontal="center"/>
    </xf>
    <xf numFmtId="4" fontId="5" fillId="0" borderId="0" xfId="0" applyNumberFormat="1" applyFont="1"/>
    <xf numFmtId="4" fontId="7" fillId="0" borderId="1" xfId="0" applyNumberFormat="1" applyFont="1" applyBorder="1" applyAlignment="1">
      <alignment horizontal="center" vertical="center" wrapText="1"/>
    </xf>
    <xf numFmtId="4" fontId="0" fillId="0" borderId="0" xfId="0" applyNumberFormat="1"/>
    <xf numFmtId="0" fontId="6" fillId="2" borderId="0" xfId="0" applyFont="1" applyFill="1"/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9" fillId="0" borderId="10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center" vertical="center"/>
    </xf>
    <xf numFmtId="4" fontId="6" fillId="0" borderId="1" xfId="0" applyNumberFormat="1" applyFont="1" applyBorder="1" applyAlignment="1">
      <alignment horizontal="center" vertical="center" wrapText="1"/>
    </xf>
    <xf numFmtId="4" fontId="8" fillId="0" borderId="11" xfId="0" applyNumberFormat="1" applyFont="1" applyBorder="1" applyAlignment="1">
      <alignment horizontal="center" vertical="center" wrapText="1"/>
    </xf>
    <xf numFmtId="164" fontId="0" fillId="0" borderId="0" xfId="0" applyNumberFormat="1"/>
    <xf numFmtId="0" fontId="6" fillId="0" borderId="0" xfId="0" applyFont="1"/>
    <xf numFmtId="0" fontId="10" fillId="0" borderId="1" xfId="0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4" fontId="10" fillId="0" borderId="12" xfId="0" applyNumberFormat="1" applyFont="1" applyBorder="1" applyAlignment="1">
      <alignment horizontal="center" vertical="center" wrapText="1"/>
    </xf>
    <xf numFmtId="4" fontId="10" fillId="0" borderId="1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4" fontId="10" fillId="0" borderId="0" xfId="0" applyNumberFormat="1" applyFont="1" applyAlignment="1">
      <alignment horizontal="center" vertical="center" wrapText="1"/>
    </xf>
    <xf numFmtId="4" fontId="6" fillId="0" borderId="0" xfId="0" applyNumberFormat="1" applyFont="1" applyAlignment="1">
      <alignment horizontal="center" vertical="center"/>
    </xf>
    <xf numFmtId="0" fontId="0" fillId="0" borderId="0" xfId="0" applyAlignment="1">
      <alignment horizontal="center"/>
    </xf>
    <xf numFmtId="0" fontId="11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4" fontId="6" fillId="0" borderId="3" xfId="0" applyNumberFormat="1" applyFont="1" applyBorder="1" applyAlignment="1">
      <alignment horizontal="center" vertical="center" wrapText="1"/>
    </xf>
    <xf numFmtId="4" fontId="6" fillId="0" borderId="4" xfId="0" applyNumberFormat="1" applyFont="1" applyBorder="1" applyAlignment="1">
      <alignment horizontal="center" vertical="center" wrapText="1"/>
    </xf>
    <xf numFmtId="4" fontId="6" fillId="0" borderId="5" xfId="0" applyNumberFormat="1" applyFont="1" applyBorder="1" applyAlignment="1">
      <alignment horizontal="center" vertical="center" wrapText="1"/>
    </xf>
    <xf numFmtId="4" fontId="6" fillId="0" borderId="7" xfId="0" applyNumberFormat="1" applyFont="1" applyBorder="1" applyAlignment="1">
      <alignment horizontal="center" vertical="center" wrapText="1"/>
    </xf>
    <xf numFmtId="4" fontId="6" fillId="0" borderId="8" xfId="0" applyNumberFormat="1" applyFont="1" applyBorder="1" applyAlignment="1">
      <alignment horizontal="center" vertical="center" wrapText="1"/>
    </xf>
    <xf numFmtId="4" fontId="6" fillId="0" borderId="9" xfId="0" applyNumberFormat="1" applyFont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3"/>
  <sheetViews>
    <sheetView tabSelected="1" view="pageBreakPreview" topLeftCell="A6" zoomScaleNormal="100" zoomScaleSheetLayoutView="100" workbookViewId="0">
      <selection activeCell="C16" sqref="C16"/>
    </sheetView>
  </sheetViews>
  <sheetFormatPr defaultRowHeight="15" x14ac:dyDescent="0.25"/>
  <cols>
    <col min="1" max="1" width="1.85546875" customWidth="1"/>
    <col min="2" max="2" width="5.28515625" customWidth="1"/>
    <col min="3" max="3" width="34.7109375" customWidth="1"/>
    <col min="4" max="4" width="8" style="26" customWidth="1"/>
    <col min="5" max="5" width="6.5703125" customWidth="1"/>
    <col min="6" max="6" width="14.28515625" customWidth="1"/>
    <col min="7" max="7" width="13.140625" customWidth="1"/>
    <col min="8" max="8" width="13.85546875" customWidth="1"/>
    <col min="9" max="9" width="15" customWidth="1"/>
    <col min="10" max="10" width="18.42578125" customWidth="1"/>
    <col min="11" max="11" width="17" customWidth="1"/>
    <col min="12" max="12" width="14.28515625" customWidth="1"/>
    <col min="13" max="13" width="1.7109375" customWidth="1"/>
    <col min="14" max="14" width="30.28515625" customWidth="1"/>
    <col min="15" max="15" width="11.5703125" bestFit="1" customWidth="1"/>
  </cols>
  <sheetData>
    <row r="1" spans="1:16" ht="18.75" hidden="1" customHeight="1" x14ac:dyDescent="0.25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6" ht="15" hidden="1" customHeight="1" x14ac:dyDescent="0.25">
      <c r="B2" s="31"/>
      <c r="C2" s="31"/>
      <c r="D2" s="31"/>
      <c r="E2" s="31"/>
      <c r="F2" s="31"/>
      <c r="G2" s="31"/>
    </row>
    <row r="3" spans="1:16" ht="15.75" hidden="1" x14ac:dyDescent="0.25">
      <c r="B3" s="32" t="s">
        <v>1</v>
      </c>
      <c r="C3" s="32"/>
      <c r="D3" s="32"/>
      <c r="E3" s="32"/>
      <c r="F3" s="32"/>
      <c r="G3" s="32"/>
      <c r="H3" s="32"/>
      <c r="I3" s="32"/>
      <c r="J3" s="32"/>
      <c r="K3" s="32"/>
      <c r="L3" s="32"/>
    </row>
    <row r="4" spans="1:16" ht="15.75" hidden="1" customHeight="1" x14ac:dyDescent="0.25">
      <c r="B4" s="29" t="s">
        <v>2</v>
      </c>
      <c r="C4" s="29"/>
      <c r="D4" s="1"/>
      <c r="E4" s="2"/>
      <c r="F4" s="2"/>
      <c r="G4" s="2"/>
      <c r="H4" s="2"/>
      <c r="I4" s="2"/>
      <c r="J4" s="2"/>
      <c r="K4" s="2"/>
      <c r="L4" s="2"/>
    </row>
    <row r="5" spans="1:16" ht="15" hidden="1" customHeight="1" x14ac:dyDescent="0.25">
      <c r="B5" s="3"/>
      <c r="C5" s="3"/>
      <c r="D5" s="4"/>
      <c r="E5" s="3"/>
      <c r="F5" s="5"/>
      <c r="G5" s="5"/>
      <c r="H5" s="5"/>
      <c r="I5" s="5"/>
      <c r="J5" s="5"/>
      <c r="K5" s="5"/>
      <c r="L5" s="5"/>
    </row>
    <row r="6" spans="1:16" ht="15" customHeight="1" x14ac:dyDescent="0.25">
      <c r="B6" s="3"/>
      <c r="C6" s="29" t="s">
        <v>3</v>
      </c>
      <c r="D6" s="29"/>
      <c r="E6" s="29"/>
      <c r="F6" s="29"/>
      <c r="G6" s="29"/>
      <c r="H6" s="29"/>
      <c r="I6" s="29"/>
      <c r="J6" s="29"/>
      <c r="K6" s="29"/>
      <c r="L6" s="29"/>
      <c r="M6" s="29"/>
    </row>
    <row r="7" spans="1:16" ht="15" customHeight="1" x14ac:dyDescent="0.25">
      <c r="B7" s="3"/>
      <c r="C7" s="29" t="s">
        <v>25</v>
      </c>
      <c r="D7" s="29"/>
      <c r="E7" s="29"/>
      <c r="F7" s="29"/>
      <c r="G7" s="29"/>
      <c r="H7" s="29"/>
      <c r="I7" s="29"/>
      <c r="J7" s="29"/>
      <c r="K7" s="29"/>
      <c r="L7" s="29"/>
      <c r="M7" s="29"/>
    </row>
    <row r="8" spans="1:16" ht="15" customHeight="1" x14ac:dyDescent="0.25">
      <c r="B8" s="33" t="s">
        <v>4</v>
      </c>
      <c r="C8" s="33" t="s">
        <v>5</v>
      </c>
      <c r="D8" s="34" t="s">
        <v>6</v>
      </c>
      <c r="E8" s="33" t="s">
        <v>7</v>
      </c>
      <c r="F8" s="36" t="s">
        <v>8</v>
      </c>
      <c r="G8" s="37"/>
      <c r="H8" s="38"/>
      <c r="I8" s="42" t="s">
        <v>9</v>
      </c>
      <c r="J8" s="42" t="s">
        <v>10</v>
      </c>
      <c r="K8" s="42" t="s">
        <v>11</v>
      </c>
      <c r="L8" s="42" t="s">
        <v>12</v>
      </c>
    </row>
    <row r="9" spans="1:16" ht="15" customHeight="1" x14ac:dyDescent="0.25">
      <c r="B9" s="33"/>
      <c r="C9" s="33"/>
      <c r="D9" s="35"/>
      <c r="E9" s="33"/>
      <c r="F9" s="39"/>
      <c r="G9" s="40"/>
      <c r="H9" s="41"/>
      <c r="I9" s="42"/>
      <c r="J9" s="42"/>
      <c r="K9" s="42"/>
      <c r="L9" s="42"/>
    </row>
    <row r="10" spans="1:16" x14ac:dyDescent="0.25">
      <c r="B10" s="33"/>
      <c r="C10" s="33"/>
      <c r="D10" s="35"/>
      <c r="E10" s="33"/>
      <c r="F10" s="42" t="s">
        <v>13</v>
      </c>
      <c r="G10" s="42" t="s">
        <v>14</v>
      </c>
      <c r="H10" s="42" t="s">
        <v>15</v>
      </c>
      <c r="I10" s="42"/>
      <c r="J10" s="42"/>
      <c r="K10" s="42"/>
      <c r="L10" s="42"/>
    </row>
    <row r="11" spans="1:16" x14ac:dyDescent="0.25">
      <c r="B11" s="33"/>
      <c r="C11" s="34"/>
      <c r="D11" s="35"/>
      <c r="E11" s="34"/>
      <c r="F11" s="43"/>
      <c r="G11" s="43"/>
      <c r="H11" s="43"/>
      <c r="I11" s="42"/>
      <c r="J11" s="42"/>
      <c r="K11" s="42"/>
      <c r="L11" s="42"/>
      <c r="N11" s="7"/>
    </row>
    <row r="12" spans="1:16" ht="15.75" x14ac:dyDescent="0.25">
      <c r="A12" s="8"/>
      <c r="B12" s="9">
        <v>1</v>
      </c>
      <c r="C12" s="27" t="s">
        <v>17</v>
      </c>
      <c r="D12" s="10" t="s">
        <v>22</v>
      </c>
      <c r="E12" s="11">
        <v>5</v>
      </c>
      <c r="F12" s="12">
        <v>34000</v>
      </c>
      <c r="G12" s="13">
        <v>35700</v>
      </c>
      <c r="H12" s="13">
        <v>35000</v>
      </c>
      <c r="I12" s="14">
        <f t="shared" ref="I12:I16" si="0">F12</f>
        <v>34000</v>
      </c>
      <c r="J12" s="6">
        <f t="shared" ref="J12:J16" si="1">ROUND(STDEV(F12:H12),2)</f>
        <v>854.4</v>
      </c>
      <c r="K12" s="6">
        <f t="shared" ref="K12:K16" si="2">I12*E12</f>
        <v>170000</v>
      </c>
      <c r="L12" s="6">
        <f t="shared" ref="L12:L16" si="3">J12/I12*100</f>
        <v>2.5129411764705885</v>
      </c>
      <c r="O12" s="15"/>
      <c r="P12" s="15"/>
    </row>
    <row r="13" spans="1:16" ht="15.75" x14ac:dyDescent="0.25">
      <c r="A13" s="8"/>
      <c r="B13" s="9">
        <v>2</v>
      </c>
      <c r="C13" s="27" t="s">
        <v>18</v>
      </c>
      <c r="D13" s="10" t="s">
        <v>23</v>
      </c>
      <c r="E13" s="11">
        <v>5</v>
      </c>
      <c r="F13" s="12">
        <v>12800</v>
      </c>
      <c r="G13" s="13">
        <v>13440</v>
      </c>
      <c r="H13" s="13">
        <v>13000</v>
      </c>
      <c r="I13" s="14">
        <f t="shared" si="0"/>
        <v>12800</v>
      </c>
      <c r="J13" s="6">
        <f t="shared" si="1"/>
        <v>327.41000000000003</v>
      </c>
      <c r="K13" s="6">
        <f t="shared" si="2"/>
        <v>64000</v>
      </c>
      <c r="L13" s="6">
        <f t="shared" si="3"/>
        <v>2.5578906250000002</v>
      </c>
      <c r="O13" s="15"/>
      <c r="P13" s="15"/>
    </row>
    <row r="14" spans="1:16" ht="15.75" x14ac:dyDescent="0.25">
      <c r="A14" s="8"/>
      <c r="B14" s="9">
        <v>3</v>
      </c>
      <c r="C14" s="27" t="s">
        <v>19</v>
      </c>
      <c r="D14" s="10" t="s">
        <v>23</v>
      </c>
      <c r="E14" s="11">
        <v>2</v>
      </c>
      <c r="F14" s="12">
        <v>9000</v>
      </c>
      <c r="G14" s="13">
        <v>9450</v>
      </c>
      <c r="H14" s="13">
        <v>9200</v>
      </c>
      <c r="I14" s="14">
        <f t="shared" si="0"/>
        <v>9000</v>
      </c>
      <c r="J14" s="6">
        <f t="shared" si="1"/>
        <v>225.46</v>
      </c>
      <c r="K14" s="6">
        <f t="shared" si="2"/>
        <v>18000</v>
      </c>
      <c r="L14" s="6">
        <f t="shared" si="3"/>
        <v>2.5051111111111113</v>
      </c>
      <c r="O14" s="15"/>
      <c r="P14" s="15"/>
    </row>
    <row r="15" spans="1:16" ht="15.75" x14ac:dyDescent="0.25">
      <c r="A15" s="8"/>
      <c r="B15" s="9">
        <v>4</v>
      </c>
      <c r="C15" s="27" t="s">
        <v>20</v>
      </c>
      <c r="D15" s="10" t="s">
        <v>24</v>
      </c>
      <c r="E15" s="11">
        <v>10</v>
      </c>
      <c r="F15" s="12">
        <v>1500</v>
      </c>
      <c r="G15" s="13">
        <v>1575</v>
      </c>
      <c r="H15" s="13">
        <v>1550</v>
      </c>
      <c r="I15" s="14">
        <f t="shared" si="0"/>
        <v>1500</v>
      </c>
      <c r="J15" s="6">
        <f t="shared" si="1"/>
        <v>38.19</v>
      </c>
      <c r="K15" s="6">
        <f t="shared" si="2"/>
        <v>15000</v>
      </c>
      <c r="L15" s="6">
        <f t="shared" si="3"/>
        <v>2.5459999999999998</v>
      </c>
      <c r="O15" s="15"/>
      <c r="P15" s="15"/>
    </row>
    <row r="16" spans="1:16" ht="15.75" x14ac:dyDescent="0.25">
      <c r="A16" s="8"/>
      <c r="B16" s="9">
        <v>5</v>
      </c>
      <c r="C16" s="27" t="s">
        <v>21</v>
      </c>
      <c r="D16" s="10" t="s">
        <v>23</v>
      </c>
      <c r="E16" s="11">
        <v>2</v>
      </c>
      <c r="F16" s="12">
        <v>16000</v>
      </c>
      <c r="G16" s="13">
        <v>16800</v>
      </c>
      <c r="H16" s="13">
        <v>16400</v>
      </c>
      <c r="I16" s="14">
        <f t="shared" si="0"/>
        <v>16000</v>
      </c>
      <c r="J16" s="6">
        <f t="shared" si="1"/>
        <v>400</v>
      </c>
      <c r="K16" s="6">
        <f t="shared" si="2"/>
        <v>32000</v>
      </c>
      <c r="L16" s="6">
        <f t="shared" si="3"/>
        <v>2.5</v>
      </c>
      <c r="O16" s="15"/>
      <c r="P16" s="15"/>
    </row>
    <row r="17" spans="2:12" s="16" customFormat="1" x14ac:dyDescent="0.25">
      <c r="B17" s="17"/>
      <c r="C17" s="18" t="s">
        <v>16</v>
      </c>
      <c r="D17" s="19"/>
      <c r="E17" s="18"/>
      <c r="F17" s="20"/>
      <c r="G17" s="20"/>
      <c r="H17" s="20"/>
      <c r="I17" s="21"/>
      <c r="J17" s="21"/>
      <c r="K17" s="21">
        <f>SUM(K12:K16)</f>
        <v>299000</v>
      </c>
      <c r="L17" s="12"/>
    </row>
    <row r="18" spans="2:12" s="16" customFormat="1" x14ac:dyDescent="0.25">
      <c r="B18" s="22"/>
      <c r="C18" s="22"/>
      <c r="D18" s="23"/>
      <c r="E18" s="22"/>
      <c r="F18" s="24"/>
      <c r="G18" s="24"/>
      <c r="H18" s="24"/>
      <c r="I18" s="24"/>
      <c r="J18" s="24"/>
      <c r="K18" s="24"/>
      <c r="L18" s="25"/>
    </row>
    <row r="20" spans="2:12" ht="15.75" x14ac:dyDescent="0.25">
      <c r="B20" s="28"/>
      <c r="C20" s="28"/>
      <c r="D20" s="28"/>
      <c r="E20" s="28"/>
      <c r="F20" s="28"/>
      <c r="G20" s="28"/>
    </row>
    <row r="23" spans="2:12" x14ac:dyDescent="0.25">
      <c r="K23" s="7"/>
    </row>
  </sheetData>
  <mergeCells count="18">
    <mergeCell ref="J8:J11"/>
    <mergeCell ref="K8:K11"/>
    <mergeCell ref="L8:L11"/>
    <mergeCell ref="F10:F11"/>
    <mergeCell ref="G10:G11"/>
    <mergeCell ref="H10:H11"/>
    <mergeCell ref="I8:I11"/>
    <mergeCell ref="B8:B11"/>
    <mergeCell ref="C8:C11"/>
    <mergeCell ref="D8:D11"/>
    <mergeCell ref="E8:E11"/>
    <mergeCell ref="F8:H9"/>
    <mergeCell ref="C7:M7"/>
    <mergeCell ref="A1:L1"/>
    <mergeCell ref="B2:G2"/>
    <mergeCell ref="B3:L3"/>
    <mergeCell ref="B4:C4"/>
    <mergeCell ref="C6:M6"/>
  </mergeCells>
  <conditionalFormatting sqref="L12:L16">
    <cfRule type="containsText" dxfId="1" priority="1" operator="containsText" text="НЕОДНОРОДНЫЕ">
      <formula>NOT(ISERROR(SEARCH("НЕОДНОРОДНЫЕ",L12)))</formula>
    </cfRule>
    <cfRule type="cellIs" dxfId="0" priority="2" operator="greaterThan">
      <formula>30</formula>
    </cfRule>
  </conditionalFormatting>
  <pageMargins left="0.17" right="0.17" top="0.74803149606299213" bottom="0.4" header="0.31496062992125984" footer="0.27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АХР</dc:creator>
  <cp:lastModifiedBy>Sveta</cp:lastModifiedBy>
  <cp:lastPrinted>2026-04-08T05:32:44Z</cp:lastPrinted>
  <dcterms:created xsi:type="dcterms:W3CDTF">2015-06-05T18:19:34Z</dcterms:created>
  <dcterms:modified xsi:type="dcterms:W3CDTF">2026-04-10T08:20:55Z</dcterms:modified>
</cp:coreProperties>
</file>