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Работа\ГБОУ_630\Закупки 2026\ЕД\ХОЗЫ\"/>
    </mc:Choice>
  </mc:AlternateContent>
  <xr:revisionPtr revIDLastSave="0" documentId="8_{0E0A77D6-BEF4-4CFE-99C9-7C1C2A2AF7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НМЦК" sheetId="7" r:id="rId1"/>
  </sheets>
  <definedNames>
    <definedName name="_xlnm.Print_Area" localSheetId="0">НМЦК!$B$6:$M$33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7" l="1"/>
  <c r="L27" i="7" s="1"/>
  <c r="I27" i="7"/>
  <c r="K27" i="7" s="1"/>
  <c r="J26" i="7"/>
  <c r="I26" i="7"/>
  <c r="K26" i="7" s="1"/>
  <c r="J15" i="7"/>
  <c r="I15" i="7"/>
  <c r="K15" i="7" s="1"/>
  <c r="J14" i="7"/>
  <c r="I14" i="7"/>
  <c r="K14" i="7" s="1"/>
  <c r="J13" i="7"/>
  <c r="I13" i="7"/>
  <c r="K13" i="7" s="1"/>
  <c r="J12" i="7"/>
  <c r="I12" i="7"/>
  <c r="K12" i="7" s="1"/>
  <c r="J19" i="7"/>
  <c r="I19" i="7"/>
  <c r="K19" i="7" s="1"/>
  <c r="J18" i="7"/>
  <c r="I18" i="7"/>
  <c r="K18" i="7" s="1"/>
  <c r="J17" i="7"/>
  <c r="I17" i="7"/>
  <c r="K17" i="7" s="1"/>
  <c r="J16" i="7"/>
  <c r="I16" i="7"/>
  <c r="K16" i="7" s="1"/>
  <c r="J23" i="7"/>
  <c r="I23" i="7"/>
  <c r="K23" i="7" s="1"/>
  <c r="J22" i="7"/>
  <c r="I22" i="7"/>
  <c r="K22" i="7" s="1"/>
  <c r="J21" i="7"/>
  <c r="I21" i="7"/>
  <c r="K21" i="7" s="1"/>
  <c r="J20" i="7"/>
  <c r="I20" i="7"/>
  <c r="K20" i="7" s="1"/>
  <c r="J25" i="7"/>
  <c r="I25" i="7"/>
  <c r="K25" i="7" s="1"/>
  <c r="J24" i="7"/>
  <c r="I24" i="7"/>
  <c r="K24" i="7" s="1"/>
  <c r="J29" i="7"/>
  <c r="I29" i="7"/>
  <c r="K29" i="7" s="1"/>
  <c r="J28" i="7"/>
  <c r="I28" i="7"/>
  <c r="K28" i="7" s="1"/>
  <c r="L26" i="7" l="1"/>
  <c r="K30" i="7"/>
  <c r="L12" i="7"/>
  <c r="L15" i="7"/>
  <c r="L13" i="7"/>
  <c r="L14" i="7"/>
  <c r="L17" i="7"/>
  <c r="L19" i="7"/>
  <c r="L24" i="7"/>
  <c r="L16" i="7"/>
  <c r="L18" i="7"/>
  <c r="L21" i="7"/>
  <c r="L22" i="7"/>
  <c r="L23" i="7"/>
  <c r="L20" i="7"/>
  <c r="L25" i="7"/>
  <c r="L28" i="7"/>
  <c r="L29" i="7"/>
</calcChain>
</file>

<file path=xl/sharedStrings.xml><?xml version="1.0" encoding="utf-8"?>
<sst xmlns="http://schemas.openxmlformats.org/spreadsheetml/2006/main" count="55" uniqueCount="40">
  <si>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</si>
  <si>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</si>
  <si>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</si>
  <si>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</si>
  <si>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</si>
  <si>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</si>
  <si>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</si>
  <si>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</si>
  <si>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</si>
  <si>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</si>
  <si>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</si>
  <si>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</si>
  <si>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</si>
  <si>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</si>
  <si>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</si>
  <si>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</si>
  <si>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</si>
  <si>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___________________________ /
М.П.</t>
  </si>
  <si>
    <t>шт</t>
  </si>
  <si>
    <t>упак</t>
  </si>
  <si>
    <t>Поставка хозяйственных товаров</t>
  </si>
  <si>
    <t>комп</t>
  </si>
  <si>
    <t>Перчатки тип 1</t>
  </si>
  <si>
    <t>Комплект для уборки тип 1</t>
  </si>
  <si>
    <t>Моющее средство тип 1</t>
  </si>
  <si>
    <t>Бумага туалетная тип 1</t>
  </si>
  <si>
    <t>Мыло туалетное тип 1</t>
  </si>
  <si>
    <t>Бахилы тип 1</t>
  </si>
  <si>
    <t>Моющее средство тип 2</t>
  </si>
  <si>
    <t>Моющее средство тип 3</t>
  </si>
  <si>
    <t>Бумага туалетная тип 2</t>
  </si>
  <si>
    <t>Моющее средство тип 4</t>
  </si>
  <si>
    <t>Стиральный порошок тип 1</t>
  </si>
  <si>
    <t>Губки для мытья посуды тип 1</t>
  </si>
  <si>
    <t>Полотно тип 1</t>
  </si>
  <si>
    <t>Рукоятка тип 1</t>
  </si>
  <si>
    <t>Тележка уборочная тип 1</t>
  </si>
  <si>
    <t>Тележка уборочная тип 2</t>
  </si>
  <si>
    <t>Коврик тип 1</t>
  </si>
  <si>
    <t>Чистящее средство тип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</si>
</sst>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43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5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5" fillId="2" borderId="0" xfId="0" applyFont="1" applyFill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164" fontId="0" fillId="0" borderId="0" xfId="0" applyNumberFormat="1"/>
    <xf numFmtId="4" fontId="10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1000000}"/>
    <cellStyle name="Обычный 2" xfId="1" xr:uid="{00000000-0005-0000-0000-000002000000}"/>
    <cellStyle name="Обычный 2 2 2" xfId="8" xr:uid="{00000000-0005-0000-0000-000003000000}"/>
    <cellStyle name="Обычный 2 5 2" xfId="3" xr:uid="{00000000-0005-0000-0000-000004000000}"/>
    <cellStyle name="Обычный 4" xfId="2" xr:uid="{00000000-0005-0000-0000-000005000000}"/>
    <cellStyle name="Обычный 4 2" xfId="9" xr:uid="{00000000-0005-0000-0000-000006000000}"/>
    <cellStyle name="Обычный 5" xfId="7" xr:uid="{00000000-0005-0000-0000-000007000000}"/>
    <cellStyle name="Обычный 9 2 2" xfId="4" xr:uid="{00000000-0005-0000-0000-000008000000}"/>
    <cellStyle name="Финансовый 3 2" xfId="6" xr:uid="{00000000-0005-0000-0000-000009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P36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C30" sqref="C30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8" style="8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6" ht="18.75" hidden="1" customHeight="1" x14ac:dyDescent="0.25">
      <c r="A1" s="38" t="s">
        <v>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6" ht="15" hidden="1" customHeight="1" x14ac:dyDescent="0.25">
      <c r="B2" s="40"/>
      <c r="C2" s="40"/>
      <c r="D2" s="40"/>
      <c r="E2" s="40"/>
      <c r="F2" s="40"/>
      <c r="G2" s="40"/>
    </row>
    <row r="3" spans="1:16" ht="15.75" hidden="1" x14ac:dyDescent="0.25">
      <c r="B3" s="41" t="s">
        <v>2</v>
      </c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6" ht="15.75" hidden="1" customHeight="1" x14ac:dyDescent="0.25">
      <c r="B4" s="29" t="s">
        <v>3</v>
      </c>
      <c r="C4" s="29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25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25">
      <c r="B6" s="2"/>
      <c r="C6" s="29" t="s">
        <v>13</v>
      </c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6" ht="15" customHeight="1" x14ac:dyDescent="0.25">
      <c r="B7" s="2"/>
      <c r="C7" s="29" t="s">
        <v>20</v>
      </c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6" ht="15" customHeight="1" x14ac:dyDescent="0.25">
      <c r="B8" s="42" t="s">
        <v>0</v>
      </c>
      <c r="C8" s="42" t="s">
        <v>4</v>
      </c>
      <c r="D8" s="43" t="s">
        <v>5</v>
      </c>
      <c r="E8" s="42" t="s">
        <v>6</v>
      </c>
      <c r="F8" s="32" t="s">
        <v>16</v>
      </c>
      <c r="G8" s="33"/>
      <c r="H8" s="34"/>
      <c r="I8" s="30" t="s">
        <v>14</v>
      </c>
      <c r="J8" s="30" t="s">
        <v>7</v>
      </c>
      <c r="K8" s="30" t="s">
        <v>15</v>
      </c>
      <c r="L8" s="30" t="s">
        <v>12</v>
      </c>
    </row>
    <row r="9" spans="1:16" ht="15" customHeight="1" x14ac:dyDescent="0.25">
      <c r="B9" s="42"/>
      <c r="C9" s="42"/>
      <c r="D9" s="44"/>
      <c r="E9" s="42"/>
      <c r="F9" s="35"/>
      <c r="G9" s="36"/>
      <c r="H9" s="37"/>
      <c r="I9" s="30"/>
      <c r="J9" s="30"/>
      <c r="K9" s="30"/>
      <c r="L9" s="30"/>
    </row>
    <row r="10" spans="1:16" x14ac:dyDescent="0.25">
      <c r="B10" s="42"/>
      <c r="C10" s="42"/>
      <c r="D10" s="44"/>
      <c r="E10" s="42"/>
      <c r="F10" s="30" t="s">
        <v>8</v>
      </c>
      <c r="G10" s="30" t="s">
        <v>9</v>
      </c>
      <c r="H10" s="30" t="s">
        <v>10</v>
      </c>
      <c r="I10" s="30"/>
      <c r="J10" s="30"/>
      <c r="K10" s="30"/>
      <c r="L10" s="30"/>
    </row>
    <row r="11" spans="1:16" x14ac:dyDescent="0.25">
      <c r="B11" s="42"/>
      <c r="C11" s="43"/>
      <c r="D11" s="44"/>
      <c r="E11" s="43"/>
      <c r="F11" s="39"/>
      <c r="G11" s="39"/>
      <c r="H11" s="39"/>
      <c r="I11" s="30"/>
      <c r="J11" s="30"/>
      <c r="K11" s="30"/>
      <c r="L11" s="30"/>
      <c r="N11" s="4"/>
    </row>
    <row r="12" spans="1:16" x14ac:dyDescent="0.25">
      <c r="A12" s="5"/>
      <c r="B12" s="25">
        <v>1</v>
      </c>
      <c r="C12" s="28" t="s">
        <v>24</v>
      </c>
      <c r="D12" s="26" t="s">
        <v>18</v>
      </c>
      <c r="E12" s="20">
        <v>15</v>
      </c>
      <c r="F12" s="12">
        <v>2167.4</v>
      </c>
      <c r="G12" s="23">
        <v>2221.6</v>
      </c>
      <c r="H12" s="23">
        <v>2264.9</v>
      </c>
      <c r="I12" s="22">
        <f t="shared" ref="I12:I15" si="0">F12</f>
        <v>2167.4</v>
      </c>
      <c r="J12" s="18">
        <f t="shared" ref="J12:J15" si="1">ROUND(STDEV(F12:H12),2)</f>
        <v>48.85</v>
      </c>
      <c r="K12" s="18">
        <f t="shared" ref="K12:K15" si="2">I12*E12</f>
        <v>32511</v>
      </c>
      <c r="L12" s="18">
        <f t="shared" ref="L12:L15" si="3">J12/I12*100</f>
        <v>2.2538525422164808</v>
      </c>
      <c r="O12" s="17"/>
      <c r="P12" s="17"/>
    </row>
    <row r="13" spans="1:16" x14ac:dyDescent="0.25">
      <c r="A13" s="5"/>
      <c r="B13" s="25">
        <v>2</v>
      </c>
      <c r="C13" s="27" t="s">
        <v>25</v>
      </c>
      <c r="D13" s="26" t="s">
        <v>18</v>
      </c>
      <c r="E13" s="20">
        <v>288</v>
      </c>
      <c r="F13" s="12">
        <v>22.6</v>
      </c>
      <c r="G13" s="23">
        <v>23.1</v>
      </c>
      <c r="H13" s="23">
        <v>23.9</v>
      </c>
      <c r="I13" s="22">
        <f t="shared" si="0"/>
        <v>22.6</v>
      </c>
      <c r="J13" s="18">
        <f t="shared" si="1"/>
        <v>0.66</v>
      </c>
      <c r="K13" s="18">
        <f t="shared" si="2"/>
        <v>6508.8</v>
      </c>
      <c r="L13" s="18">
        <f t="shared" si="3"/>
        <v>2.9203539823008851</v>
      </c>
      <c r="O13" s="17"/>
      <c r="P13" s="17"/>
    </row>
    <row r="14" spans="1:16" x14ac:dyDescent="0.25">
      <c r="A14" s="5"/>
      <c r="B14" s="25">
        <v>3</v>
      </c>
      <c r="C14" s="28" t="s">
        <v>26</v>
      </c>
      <c r="D14" s="26" t="s">
        <v>18</v>
      </c>
      <c r="E14" s="20">
        <v>20</v>
      </c>
      <c r="F14" s="12">
        <v>541.70000000000005</v>
      </c>
      <c r="G14" s="23">
        <v>556.9</v>
      </c>
      <c r="H14" s="23">
        <v>574.20000000000005</v>
      </c>
      <c r="I14" s="22">
        <f t="shared" si="0"/>
        <v>541.70000000000005</v>
      </c>
      <c r="J14" s="18">
        <f t="shared" si="1"/>
        <v>16.260000000000002</v>
      </c>
      <c r="K14" s="18">
        <f t="shared" si="2"/>
        <v>10834</v>
      </c>
      <c r="L14" s="18">
        <f t="shared" si="3"/>
        <v>3.0016614362193095</v>
      </c>
      <c r="O14" s="17"/>
      <c r="P14" s="17"/>
    </row>
    <row r="15" spans="1:16" x14ac:dyDescent="0.25">
      <c r="A15" s="5"/>
      <c r="B15" s="25">
        <v>4</v>
      </c>
      <c r="C15" s="28" t="s">
        <v>27</v>
      </c>
      <c r="D15" s="26" t="s">
        <v>19</v>
      </c>
      <c r="E15" s="20">
        <v>34</v>
      </c>
      <c r="F15" s="12">
        <v>2299</v>
      </c>
      <c r="G15" s="23">
        <v>2351.9</v>
      </c>
      <c r="H15" s="23">
        <v>2418.5</v>
      </c>
      <c r="I15" s="22">
        <f t="shared" si="0"/>
        <v>2299</v>
      </c>
      <c r="J15" s="18">
        <f t="shared" si="1"/>
        <v>59.88</v>
      </c>
      <c r="K15" s="18">
        <f t="shared" si="2"/>
        <v>78166</v>
      </c>
      <c r="L15" s="18">
        <f t="shared" si="3"/>
        <v>2.6046107003044803</v>
      </c>
      <c r="O15" s="17"/>
      <c r="P15" s="17"/>
    </row>
    <row r="16" spans="1:16" x14ac:dyDescent="0.25">
      <c r="A16" s="5"/>
      <c r="B16" s="25">
        <v>5</v>
      </c>
      <c r="C16" s="28" t="s">
        <v>22</v>
      </c>
      <c r="D16" s="26" t="s">
        <v>19</v>
      </c>
      <c r="E16" s="20">
        <v>24</v>
      </c>
      <c r="F16" s="12">
        <v>145.19999999999999</v>
      </c>
      <c r="G16" s="23">
        <v>149.30000000000001</v>
      </c>
      <c r="H16" s="23">
        <v>153.19999999999999</v>
      </c>
      <c r="I16" s="22">
        <f t="shared" ref="I16:I19" si="4">F16</f>
        <v>145.19999999999999</v>
      </c>
      <c r="J16" s="18">
        <f t="shared" ref="J16:J19" si="5">ROUND(STDEV(F16:H16),2)</f>
        <v>4</v>
      </c>
      <c r="K16" s="18">
        <f t="shared" ref="K16:K19" si="6">I16*E16</f>
        <v>3484.7999999999997</v>
      </c>
      <c r="L16" s="18">
        <f t="shared" ref="L16:L19" si="7">J16/I16*100</f>
        <v>2.7548209366391188</v>
      </c>
      <c r="O16" s="17"/>
      <c r="P16" s="17"/>
    </row>
    <row r="17" spans="1:16" x14ac:dyDescent="0.25">
      <c r="A17" s="5"/>
      <c r="B17" s="25">
        <v>6</v>
      </c>
      <c r="C17" s="28" t="s">
        <v>28</v>
      </c>
      <c r="D17" s="26" t="s">
        <v>18</v>
      </c>
      <c r="E17" s="20">
        <v>10</v>
      </c>
      <c r="F17" s="12">
        <v>492.1</v>
      </c>
      <c r="G17" s="23">
        <v>506.9</v>
      </c>
      <c r="H17" s="23">
        <v>520.1</v>
      </c>
      <c r="I17" s="22">
        <f t="shared" si="4"/>
        <v>492.1</v>
      </c>
      <c r="J17" s="18">
        <f t="shared" si="5"/>
        <v>14.01</v>
      </c>
      <c r="K17" s="18">
        <f t="shared" si="6"/>
        <v>4921</v>
      </c>
      <c r="L17" s="18">
        <f t="shared" si="7"/>
        <v>2.8469823206665312</v>
      </c>
      <c r="O17" s="17"/>
      <c r="P17" s="17"/>
    </row>
    <row r="18" spans="1:16" x14ac:dyDescent="0.25">
      <c r="A18" s="5"/>
      <c r="B18" s="25">
        <v>7</v>
      </c>
      <c r="C18" s="28" t="s">
        <v>29</v>
      </c>
      <c r="D18" s="26" t="s">
        <v>18</v>
      </c>
      <c r="E18" s="20">
        <v>10</v>
      </c>
      <c r="F18" s="12">
        <v>861.7</v>
      </c>
      <c r="G18" s="23">
        <v>874.6</v>
      </c>
      <c r="H18" s="23">
        <v>910</v>
      </c>
      <c r="I18" s="22">
        <f t="shared" si="4"/>
        <v>861.7</v>
      </c>
      <c r="J18" s="18">
        <f t="shared" si="5"/>
        <v>25.01</v>
      </c>
      <c r="K18" s="18">
        <f t="shared" si="6"/>
        <v>8617</v>
      </c>
      <c r="L18" s="18">
        <f t="shared" si="7"/>
        <v>2.9024022281536501</v>
      </c>
      <c r="O18" s="17"/>
      <c r="P18" s="17"/>
    </row>
    <row r="19" spans="1:16" x14ac:dyDescent="0.25">
      <c r="A19" s="5"/>
      <c r="B19" s="25">
        <v>8</v>
      </c>
      <c r="C19" s="28" t="s">
        <v>30</v>
      </c>
      <c r="D19" s="26" t="s">
        <v>19</v>
      </c>
      <c r="E19" s="20">
        <v>5</v>
      </c>
      <c r="F19" s="12">
        <v>1330.6</v>
      </c>
      <c r="G19" s="23">
        <v>1362.5</v>
      </c>
      <c r="H19" s="23">
        <v>1403.8</v>
      </c>
      <c r="I19" s="22">
        <f t="shared" si="4"/>
        <v>1330.6</v>
      </c>
      <c r="J19" s="18">
        <f t="shared" si="5"/>
        <v>36.700000000000003</v>
      </c>
      <c r="K19" s="18">
        <f t="shared" si="6"/>
        <v>6653</v>
      </c>
      <c r="L19" s="18">
        <f t="shared" si="7"/>
        <v>2.7581542161430939</v>
      </c>
      <c r="O19" s="17"/>
      <c r="P19" s="17"/>
    </row>
    <row r="20" spans="1:16" x14ac:dyDescent="0.25">
      <c r="A20" s="5"/>
      <c r="B20" s="25">
        <v>9</v>
      </c>
      <c r="C20" s="28" t="s">
        <v>31</v>
      </c>
      <c r="D20" s="26" t="s">
        <v>18</v>
      </c>
      <c r="E20" s="20">
        <v>1</v>
      </c>
      <c r="F20" s="12">
        <v>1026.5999999999999</v>
      </c>
      <c r="G20" s="23">
        <v>1055.3</v>
      </c>
      <c r="H20" s="23">
        <v>1072.8</v>
      </c>
      <c r="I20" s="22">
        <f t="shared" ref="I20:I23" si="8">F20</f>
        <v>1026.5999999999999</v>
      </c>
      <c r="J20" s="18">
        <f t="shared" ref="J20:J23" si="9">ROUND(STDEV(F20:H20),2)</f>
        <v>23.33</v>
      </c>
      <c r="K20" s="18">
        <f t="shared" ref="K20:K23" si="10">I20*E20</f>
        <v>1026.5999999999999</v>
      </c>
      <c r="L20" s="18">
        <f t="shared" ref="L20:L23" si="11">J20/I20*100</f>
        <v>2.2725501655951685</v>
      </c>
      <c r="O20" s="17"/>
      <c r="P20" s="17"/>
    </row>
    <row r="21" spans="1:16" x14ac:dyDescent="0.25">
      <c r="A21" s="5"/>
      <c r="B21" s="25">
        <v>10</v>
      </c>
      <c r="C21" s="28" t="s">
        <v>32</v>
      </c>
      <c r="D21" s="26" t="s">
        <v>19</v>
      </c>
      <c r="E21" s="20">
        <v>6</v>
      </c>
      <c r="F21" s="12">
        <v>594.4</v>
      </c>
      <c r="G21" s="23">
        <v>611.6</v>
      </c>
      <c r="H21" s="23">
        <v>622.9</v>
      </c>
      <c r="I21" s="22">
        <f t="shared" si="8"/>
        <v>594.4</v>
      </c>
      <c r="J21" s="18">
        <f t="shared" si="9"/>
        <v>14.35</v>
      </c>
      <c r="K21" s="18">
        <f t="shared" si="10"/>
        <v>3566.3999999999996</v>
      </c>
      <c r="L21" s="18">
        <f t="shared" si="11"/>
        <v>2.4141991924629878</v>
      </c>
      <c r="O21" s="17"/>
      <c r="P21" s="17"/>
    </row>
    <row r="22" spans="1:16" x14ac:dyDescent="0.25">
      <c r="A22" s="5"/>
      <c r="B22" s="25">
        <v>11</v>
      </c>
      <c r="C22" s="28" t="s">
        <v>33</v>
      </c>
      <c r="D22" s="26" t="s">
        <v>19</v>
      </c>
      <c r="E22" s="20">
        <v>10</v>
      </c>
      <c r="F22" s="12">
        <v>235.2</v>
      </c>
      <c r="G22" s="23">
        <v>242.3</v>
      </c>
      <c r="H22" s="23">
        <v>245.8</v>
      </c>
      <c r="I22" s="22">
        <f t="shared" si="8"/>
        <v>235.2</v>
      </c>
      <c r="J22" s="18">
        <f t="shared" si="9"/>
        <v>5.4</v>
      </c>
      <c r="K22" s="18">
        <f t="shared" si="10"/>
        <v>2352</v>
      </c>
      <c r="L22" s="18">
        <f t="shared" si="11"/>
        <v>2.295918367346939</v>
      </c>
      <c r="O22" s="17"/>
      <c r="P22" s="17"/>
    </row>
    <row r="23" spans="1:16" x14ac:dyDescent="0.25">
      <c r="A23" s="5"/>
      <c r="B23" s="25">
        <v>12</v>
      </c>
      <c r="C23" s="28" t="s">
        <v>34</v>
      </c>
      <c r="D23" s="26" t="s">
        <v>18</v>
      </c>
      <c r="E23" s="20">
        <v>1</v>
      </c>
      <c r="F23" s="12">
        <v>7168</v>
      </c>
      <c r="G23" s="23">
        <v>7311.4</v>
      </c>
      <c r="H23" s="23">
        <v>7526.4</v>
      </c>
      <c r="I23" s="22">
        <f t="shared" si="8"/>
        <v>7168</v>
      </c>
      <c r="J23" s="18">
        <f t="shared" si="9"/>
        <v>180.39</v>
      </c>
      <c r="K23" s="18">
        <f t="shared" si="10"/>
        <v>7168</v>
      </c>
      <c r="L23" s="18">
        <f t="shared" si="11"/>
        <v>2.5166015625</v>
      </c>
      <c r="O23" s="17"/>
      <c r="P23" s="17"/>
    </row>
    <row r="24" spans="1:16" x14ac:dyDescent="0.25">
      <c r="A24" s="5"/>
      <c r="B24" s="25">
        <v>13</v>
      </c>
      <c r="C24" s="28" t="s">
        <v>35</v>
      </c>
      <c r="D24" s="26" t="s">
        <v>18</v>
      </c>
      <c r="E24" s="20">
        <v>10</v>
      </c>
      <c r="F24" s="12">
        <v>627.1</v>
      </c>
      <c r="G24" s="23">
        <v>642.79999999999995</v>
      </c>
      <c r="H24" s="23">
        <v>663.5</v>
      </c>
      <c r="I24" s="22">
        <f t="shared" ref="I24:I27" si="12">F24</f>
        <v>627.1</v>
      </c>
      <c r="J24" s="18">
        <f t="shared" ref="J24:J27" si="13">ROUND(STDEV(F24:H24),2)</f>
        <v>18.260000000000002</v>
      </c>
      <c r="K24" s="18">
        <f t="shared" ref="K24:K27" si="14">I24*E24</f>
        <v>6271</v>
      </c>
      <c r="L24" s="18">
        <f t="shared" ref="L24:L27" si="15">J24/I24*100</f>
        <v>2.9118162972412693</v>
      </c>
      <c r="O24" s="17"/>
      <c r="P24" s="17"/>
    </row>
    <row r="25" spans="1:16" x14ac:dyDescent="0.25">
      <c r="A25" s="5"/>
      <c r="B25" s="25">
        <v>14</v>
      </c>
      <c r="C25" s="28" t="s">
        <v>36</v>
      </c>
      <c r="D25" s="26" t="s">
        <v>18</v>
      </c>
      <c r="E25" s="20">
        <v>2</v>
      </c>
      <c r="F25" s="12">
        <v>10412.5</v>
      </c>
      <c r="G25" s="23">
        <v>10704.1</v>
      </c>
      <c r="H25" s="23">
        <v>10995.6</v>
      </c>
      <c r="I25" s="22">
        <f t="shared" si="12"/>
        <v>10412.5</v>
      </c>
      <c r="J25" s="18">
        <f t="shared" si="13"/>
        <v>291.55</v>
      </c>
      <c r="K25" s="18">
        <f t="shared" si="14"/>
        <v>20825</v>
      </c>
      <c r="L25" s="18">
        <f t="shared" si="15"/>
        <v>2.8000000000000003</v>
      </c>
      <c r="O25" s="17"/>
      <c r="P25" s="17"/>
    </row>
    <row r="26" spans="1:16" x14ac:dyDescent="0.25">
      <c r="A26" s="5"/>
      <c r="B26" s="25">
        <v>15</v>
      </c>
      <c r="C26" s="28" t="s">
        <v>37</v>
      </c>
      <c r="D26" s="26" t="s">
        <v>18</v>
      </c>
      <c r="E26" s="20">
        <v>5</v>
      </c>
      <c r="F26" s="12">
        <v>9440</v>
      </c>
      <c r="G26" s="23">
        <v>9685.4</v>
      </c>
      <c r="H26" s="23">
        <v>9987.5</v>
      </c>
      <c r="I26" s="22">
        <f t="shared" si="12"/>
        <v>9440</v>
      </c>
      <c r="J26" s="18">
        <f t="shared" si="13"/>
        <v>274.24</v>
      </c>
      <c r="K26" s="18">
        <f t="shared" si="14"/>
        <v>47200</v>
      </c>
      <c r="L26" s="18">
        <f t="shared" si="15"/>
        <v>2.9050847457627116</v>
      </c>
      <c r="O26" s="17"/>
      <c r="P26" s="17"/>
    </row>
    <row r="27" spans="1:16" x14ac:dyDescent="0.25">
      <c r="A27" s="5"/>
      <c r="B27" s="25">
        <v>16</v>
      </c>
      <c r="C27" s="28" t="s">
        <v>38</v>
      </c>
      <c r="D27" s="26" t="s">
        <v>18</v>
      </c>
      <c r="E27" s="20">
        <v>4</v>
      </c>
      <c r="F27" s="12">
        <v>6110.4</v>
      </c>
      <c r="G27" s="23">
        <v>6257</v>
      </c>
      <c r="H27" s="23">
        <v>6477</v>
      </c>
      <c r="I27" s="22">
        <f t="shared" si="12"/>
        <v>6110.4</v>
      </c>
      <c r="J27" s="18">
        <f t="shared" si="13"/>
        <v>184.52</v>
      </c>
      <c r="K27" s="18">
        <f t="shared" si="14"/>
        <v>24441.599999999999</v>
      </c>
      <c r="L27" s="18">
        <f t="shared" si="15"/>
        <v>3.0197695731866983</v>
      </c>
      <c r="O27" s="17"/>
      <c r="P27" s="17"/>
    </row>
    <row r="28" spans="1:16" x14ac:dyDescent="0.25">
      <c r="A28" s="5"/>
      <c r="B28" s="25">
        <v>17</v>
      </c>
      <c r="C28" s="28" t="s">
        <v>23</v>
      </c>
      <c r="D28" s="26" t="s">
        <v>21</v>
      </c>
      <c r="E28" s="20">
        <v>10</v>
      </c>
      <c r="F28" s="12">
        <v>1348.8</v>
      </c>
      <c r="G28" s="23">
        <v>1387.9</v>
      </c>
      <c r="H28" s="23">
        <v>1427</v>
      </c>
      <c r="I28" s="22">
        <f t="shared" ref="I28:I29" si="16">F28</f>
        <v>1348.8</v>
      </c>
      <c r="J28" s="18">
        <f t="shared" ref="J28:J29" si="17">ROUND(STDEV(F28:H28),2)</f>
        <v>39.1</v>
      </c>
      <c r="K28" s="18">
        <f t="shared" ref="K28:K29" si="18">I28*E28</f>
        <v>13488</v>
      </c>
      <c r="L28" s="18">
        <f t="shared" ref="L28:L29" si="19">J28/I28*100</f>
        <v>2.8988730723606171</v>
      </c>
      <c r="O28" s="17"/>
      <c r="P28" s="17"/>
    </row>
    <row r="29" spans="1:16" x14ac:dyDescent="0.25">
      <c r="A29" s="5"/>
      <c r="B29" s="25">
        <v>18</v>
      </c>
      <c r="C29" s="28" t="s">
        <v>39</v>
      </c>
      <c r="D29" s="26" t="s">
        <v>18</v>
      </c>
      <c r="E29" s="20">
        <v>40</v>
      </c>
      <c r="F29" s="12">
        <v>83.2</v>
      </c>
      <c r="G29" s="23">
        <v>85.4</v>
      </c>
      <c r="H29" s="23">
        <v>87.9</v>
      </c>
      <c r="I29" s="22">
        <f t="shared" si="16"/>
        <v>83.2</v>
      </c>
      <c r="J29" s="18">
        <f t="shared" si="17"/>
        <v>2.35</v>
      </c>
      <c r="K29" s="18">
        <f t="shared" si="18"/>
        <v>3328</v>
      </c>
      <c r="L29" s="18">
        <f t="shared" si="19"/>
        <v>2.8245192307692308</v>
      </c>
      <c r="O29" s="17"/>
      <c r="P29" s="17"/>
    </row>
    <row r="30" spans="1:16" s="9" customFormat="1" x14ac:dyDescent="0.25">
      <c r="B30" s="10"/>
      <c r="C30" s="21" t="s">
        <v>11</v>
      </c>
      <c r="D30" s="19"/>
      <c r="E30" s="21"/>
      <c r="F30" s="24"/>
      <c r="G30" s="24"/>
      <c r="H30" s="24"/>
      <c r="I30" s="11"/>
      <c r="J30" s="11"/>
      <c r="K30" s="11">
        <f>SUM(K12:K29)</f>
        <v>281362.2</v>
      </c>
      <c r="L30" s="12"/>
    </row>
    <row r="31" spans="1:16" s="9" customFormat="1" x14ac:dyDescent="0.25">
      <c r="B31" s="13"/>
      <c r="C31" s="13"/>
      <c r="D31" s="14"/>
      <c r="E31" s="13"/>
      <c r="F31" s="15"/>
      <c r="G31" s="15"/>
      <c r="H31" s="15"/>
      <c r="I31" s="15"/>
      <c r="J31" s="15"/>
      <c r="K31" s="15"/>
      <c r="L31" s="16"/>
    </row>
    <row r="33" spans="2:11" ht="59.25" customHeight="1" x14ac:dyDescent="0.25">
      <c r="B33" s="31" t="s">
        <v>17</v>
      </c>
      <c r="C33" s="31"/>
      <c r="D33" s="31"/>
      <c r="E33" s="31"/>
      <c r="F33" s="31"/>
      <c r="G33" s="31"/>
    </row>
    <row r="36" spans="2:11" x14ac:dyDescent="0.25">
      <c r="K36" s="4"/>
    </row>
  </sheetData>
  <sheetProtection selectLockedCells="1"/>
  <mergeCells count="19"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  <mergeCell ref="B4:C4"/>
    <mergeCell ref="B33:G33"/>
    <mergeCell ref="F8:H9"/>
  </mergeCells>
  <conditionalFormatting sqref="L12:L29">
    <cfRule type="containsText" dxfId="1" priority="1" operator="containsText" text="НЕОДНОРОДНЫЕ">
      <formula>NOT(ISERROR(SEARCH("НЕОДНОРОДНЫЕ",L12)))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Sveta</cp:lastModifiedBy>
  <cp:lastPrinted>2024-04-18T17:27:16Z</cp:lastPrinted>
  <dcterms:created xsi:type="dcterms:W3CDTF">2021-01-19T11:34:04Z</dcterms:created>
  <dcterms:modified xsi:type="dcterms:W3CDTF">2026-04-29T09:32:37Z</dcterms:modified>
</cp:coreProperties>
</file>