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_630\Закупки 2026\ЕД\Строительные\"/>
    </mc:Choice>
  </mc:AlternateContent>
  <xr:revisionPtr revIDLastSave="0" documentId="8_{A57504AB-78AC-4EE4-BFE9-DE406FAC36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" sheetId="7" r:id="rId1"/>
  </sheets>
  <definedNames>
    <definedName name="_xlnm.Print_Area" localSheetId="0">НМЦК!$B$6:$M$38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7" l="1"/>
  <c r="L30" i="7" s="1"/>
  <c r="I30" i="7"/>
  <c r="K30" i="7" s="1"/>
  <c r="J29" i="7"/>
  <c r="I29" i="7"/>
  <c r="K29" i="7" s="1"/>
  <c r="J28" i="7"/>
  <c r="I28" i="7"/>
  <c r="K28" i="7" s="1"/>
  <c r="J27" i="7"/>
  <c r="I27" i="7"/>
  <c r="K27" i="7" s="1"/>
  <c r="J19" i="7"/>
  <c r="I19" i="7"/>
  <c r="K19" i="7" s="1"/>
  <c r="J18" i="7"/>
  <c r="I18" i="7"/>
  <c r="K18" i="7" s="1"/>
  <c r="J17" i="7"/>
  <c r="I17" i="7"/>
  <c r="K17" i="7" s="1"/>
  <c r="J16" i="7"/>
  <c r="I16" i="7"/>
  <c r="K16" i="7" s="1"/>
  <c r="J15" i="7"/>
  <c r="I15" i="7"/>
  <c r="K15" i="7" s="1"/>
  <c r="J14" i="7"/>
  <c r="I14" i="7"/>
  <c r="K14" i="7" s="1"/>
  <c r="J13" i="7"/>
  <c r="I13" i="7"/>
  <c r="K13" i="7" s="1"/>
  <c r="J12" i="7"/>
  <c r="I12" i="7"/>
  <c r="K12" i="7" s="1"/>
  <c r="J31" i="7"/>
  <c r="I31" i="7"/>
  <c r="K31" i="7" s="1"/>
  <c r="J26" i="7"/>
  <c r="I26" i="7"/>
  <c r="K26" i="7" s="1"/>
  <c r="J25" i="7"/>
  <c r="I25" i="7"/>
  <c r="K25" i="7" s="1"/>
  <c r="J24" i="7"/>
  <c r="I24" i="7"/>
  <c r="K24" i="7" s="1"/>
  <c r="J23" i="7"/>
  <c r="I23" i="7"/>
  <c r="K23" i="7" s="1"/>
  <c r="J22" i="7"/>
  <c r="I22" i="7"/>
  <c r="K22" i="7" s="1"/>
  <c r="J21" i="7"/>
  <c r="I21" i="7"/>
  <c r="K21" i="7" s="1"/>
  <c r="J20" i="7"/>
  <c r="I20" i="7"/>
  <c r="K20" i="7" s="1"/>
  <c r="J34" i="7"/>
  <c r="I34" i="7"/>
  <c r="K34" i="7" s="1"/>
  <c r="J33" i="7"/>
  <c r="I33" i="7"/>
  <c r="K33" i="7" s="1"/>
  <c r="J32" i="7"/>
  <c r="I32" i="7"/>
  <c r="K32" i="7" s="1"/>
  <c r="L27" i="7" l="1"/>
  <c r="L28" i="7"/>
  <c r="L29" i="7"/>
  <c r="K35" i="7"/>
  <c r="L14" i="7"/>
  <c r="L15" i="7"/>
  <c r="L16" i="7"/>
  <c r="L17" i="7"/>
  <c r="L12" i="7"/>
  <c r="L18" i="7"/>
  <c r="L13" i="7"/>
  <c r="L19" i="7"/>
  <c r="L20" i="7"/>
  <c r="L26" i="7"/>
  <c r="L21" i="7"/>
  <c r="L31" i="7"/>
  <c r="L22" i="7"/>
  <c r="L23" i="7"/>
  <c r="L24" i="7"/>
  <c r="L25" i="7"/>
  <c r="L32" i="7"/>
  <c r="L33" i="7"/>
  <c r="L34" i="7"/>
</calcChain>
</file>

<file path=xl/sharedStrings.xml><?xml version="1.0" encoding="utf-8"?>
<sst xmlns="http://schemas.openxmlformats.org/spreadsheetml/2006/main" count="65" uniqueCount="43">
  <si>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</si>
  <si>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</si>
  <si>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</si>
  <si>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</si>
  <si>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</si>
  <si>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</si>
  <si>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</si>
  <si>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</si>
  <si>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</si>
  <si>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</si>
  <si>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</si>
  <si>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</si>
  <si>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</si>
  <si>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</si>
  <si>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</si>
  <si>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</si>
  <si>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</si>
  <si>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шт</t>
  </si>
  <si>
    <t>Заведующий ___________________________ /
М.П.</t>
  </si>
  <si>
    <t>Поставка строительных товаров</t>
  </si>
  <si>
    <t>Краска тип 1</t>
  </si>
  <si>
    <t>Колер тип 1</t>
  </si>
  <si>
    <t>Колер тип 2</t>
  </si>
  <si>
    <t>Колер тип 3</t>
  </si>
  <si>
    <t>Колер тип 4</t>
  </si>
  <si>
    <t>Колер тип 5</t>
  </si>
  <si>
    <t>Колер тип 6</t>
  </si>
  <si>
    <t>Колер тип 7</t>
  </si>
  <si>
    <t>Колер тип 8</t>
  </si>
  <si>
    <t>Колер тип 9</t>
  </si>
  <si>
    <t>Колер тип 10</t>
  </si>
  <si>
    <t>Колер тип 11</t>
  </si>
  <si>
    <t>Колер тип 12</t>
  </si>
  <si>
    <t>Колер тип 13</t>
  </si>
  <si>
    <t>Колер тип 14</t>
  </si>
  <si>
    <t>Колер тип 15</t>
  </si>
  <si>
    <t>Валик тип 1</t>
  </si>
  <si>
    <t>Валик тип 2</t>
  </si>
  <si>
    <t>Кисть тип 1</t>
  </si>
  <si>
    <t>Шпатлевка тип 1</t>
  </si>
  <si>
    <t>Клейкая лента тип 1</t>
  </si>
  <si>
    <t>Пена тип 1</t>
  </si>
  <si>
    <t>Клей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</si>
</sst>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4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0" fillId="0" borderId="0" xfId="0" applyNumberFormat="1"/>
    <xf numFmtId="4" fontId="10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41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12" sqref="C12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6" ht="15" hidden="1" customHeight="1" x14ac:dyDescent="0.25">
      <c r="B2" s="31"/>
      <c r="C2" s="31"/>
      <c r="D2" s="31"/>
      <c r="E2" s="31"/>
      <c r="F2" s="31"/>
      <c r="G2" s="31"/>
    </row>
    <row r="3" spans="1:16" ht="15.75" hidden="1" x14ac:dyDescent="0.25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25">
      <c r="B4" s="36" t="s">
        <v>3</v>
      </c>
      <c r="C4" s="36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36" t="s">
        <v>13</v>
      </c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6" ht="15" customHeight="1" x14ac:dyDescent="0.25">
      <c r="B7" s="2"/>
      <c r="C7" s="36" t="s">
        <v>19</v>
      </c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6" ht="15" customHeight="1" x14ac:dyDescent="0.25">
      <c r="B8" s="33" t="s">
        <v>0</v>
      </c>
      <c r="C8" s="33" t="s">
        <v>4</v>
      </c>
      <c r="D8" s="34" t="s">
        <v>5</v>
      </c>
      <c r="E8" s="33" t="s">
        <v>6</v>
      </c>
      <c r="F8" s="38" t="s">
        <v>16</v>
      </c>
      <c r="G8" s="39"/>
      <c r="H8" s="40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33"/>
      <c r="C9" s="33"/>
      <c r="D9" s="35"/>
      <c r="E9" s="33"/>
      <c r="F9" s="41"/>
      <c r="G9" s="42"/>
      <c r="H9" s="43"/>
      <c r="I9" s="29"/>
      <c r="J9" s="29"/>
      <c r="K9" s="29"/>
      <c r="L9" s="29"/>
    </row>
    <row r="10" spans="1:16" x14ac:dyDescent="0.25">
      <c r="B10" s="33"/>
      <c r="C10" s="33"/>
      <c r="D10" s="35"/>
      <c r="E10" s="33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33"/>
      <c r="C11" s="34"/>
      <c r="D11" s="35"/>
      <c r="E11" s="34"/>
      <c r="F11" s="30"/>
      <c r="G11" s="30"/>
      <c r="H11" s="30"/>
      <c r="I11" s="29"/>
      <c r="J11" s="29"/>
      <c r="K11" s="29"/>
      <c r="L11" s="29"/>
      <c r="N11" s="4"/>
    </row>
    <row r="12" spans="1:16" x14ac:dyDescent="0.25">
      <c r="A12" s="5"/>
      <c r="B12" s="25">
        <v>1</v>
      </c>
      <c r="C12" s="26" t="s">
        <v>20</v>
      </c>
      <c r="D12" s="27" t="s">
        <v>17</v>
      </c>
      <c r="E12" s="20">
        <v>50</v>
      </c>
      <c r="F12" s="12">
        <v>4665</v>
      </c>
      <c r="G12" s="23">
        <v>4758.3</v>
      </c>
      <c r="H12" s="23">
        <v>4921.6000000000004</v>
      </c>
      <c r="I12" s="22">
        <f t="shared" ref="I12:I19" si="0">F12</f>
        <v>4665</v>
      </c>
      <c r="J12" s="18">
        <f t="shared" ref="J12:J19" si="1">ROUND(STDEV(F12:H12),2)</f>
        <v>129.88</v>
      </c>
      <c r="K12" s="18">
        <f t="shared" ref="K12:K19" si="2">I12*E12</f>
        <v>233250</v>
      </c>
      <c r="L12" s="18">
        <f t="shared" ref="L12:L19" si="3">J12/I12*100</f>
        <v>2.7841371918542337</v>
      </c>
      <c r="O12" s="17"/>
      <c r="P12" s="17"/>
    </row>
    <row r="13" spans="1:16" x14ac:dyDescent="0.25">
      <c r="A13" s="5"/>
      <c r="B13" s="25">
        <v>2</v>
      </c>
      <c r="C13" s="26" t="s">
        <v>21</v>
      </c>
      <c r="D13" s="27" t="s">
        <v>17</v>
      </c>
      <c r="E13" s="20">
        <v>5</v>
      </c>
      <c r="F13" s="12">
        <v>524.79999999999995</v>
      </c>
      <c r="G13" s="23">
        <v>537.9</v>
      </c>
      <c r="H13" s="23">
        <v>548.4</v>
      </c>
      <c r="I13" s="22">
        <f t="shared" si="0"/>
        <v>524.79999999999995</v>
      </c>
      <c r="J13" s="18">
        <f t="shared" si="1"/>
        <v>11.82</v>
      </c>
      <c r="K13" s="18">
        <f t="shared" si="2"/>
        <v>2624</v>
      </c>
      <c r="L13" s="18">
        <f t="shared" si="3"/>
        <v>2.2522865853658538</v>
      </c>
      <c r="O13" s="17"/>
      <c r="P13" s="17"/>
    </row>
    <row r="14" spans="1:16" x14ac:dyDescent="0.25">
      <c r="A14" s="5"/>
      <c r="B14" s="25">
        <v>3</v>
      </c>
      <c r="C14" s="26" t="s">
        <v>22</v>
      </c>
      <c r="D14" s="27" t="s">
        <v>17</v>
      </c>
      <c r="E14" s="20">
        <v>5</v>
      </c>
      <c r="F14" s="12">
        <v>524.79999999999995</v>
      </c>
      <c r="G14" s="23">
        <v>537.9</v>
      </c>
      <c r="H14" s="23">
        <v>548.4</v>
      </c>
      <c r="I14" s="22">
        <f t="shared" si="0"/>
        <v>524.79999999999995</v>
      </c>
      <c r="J14" s="18">
        <f t="shared" si="1"/>
        <v>11.82</v>
      </c>
      <c r="K14" s="18">
        <f t="shared" si="2"/>
        <v>2624</v>
      </c>
      <c r="L14" s="18">
        <f t="shared" si="3"/>
        <v>2.2522865853658538</v>
      </c>
      <c r="O14" s="17"/>
      <c r="P14" s="17"/>
    </row>
    <row r="15" spans="1:16" x14ac:dyDescent="0.25">
      <c r="A15" s="5"/>
      <c r="B15" s="25">
        <v>4</v>
      </c>
      <c r="C15" s="26" t="s">
        <v>23</v>
      </c>
      <c r="D15" s="27" t="s">
        <v>17</v>
      </c>
      <c r="E15" s="20">
        <v>5</v>
      </c>
      <c r="F15" s="12">
        <v>524.79999999999995</v>
      </c>
      <c r="G15" s="23">
        <v>537.9</v>
      </c>
      <c r="H15" s="23">
        <v>548.4</v>
      </c>
      <c r="I15" s="22">
        <f t="shared" si="0"/>
        <v>524.79999999999995</v>
      </c>
      <c r="J15" s="18">
        <f t="shared" si="1"/>
        <v>11.82</v>
      </c>
      <c r="K15" s="18">
        <f t="shared" si="2"/>
        <v>2624</v>
      </c>
      <c r="L15" s="18">
        <f t="shared" si="3"/>
        <v>2.2522865853658538</v>
      </c>
      <c r="O15" s="17"/>
      <c r="P15" s="17"/>
    </row>
    <row r="16" spans="1:16" x14ac:dyDescent="0.25">
      <c r="A16" s="5"/>
      <c r="B16" s="25">
        <v>5</v>
      </c>
      <c r="C16" s="26" t="s">
        <v>24</v>
      </c>
      <c r="D16" s="27" t="s">
        <v>17</v>
      </c>
      <c r="E16" s="20">
        <v>5</v>
      </c>
      <c r="F16" s="12">
        <v>524.79999999999995</v>
      </c>
      <c r="G16" s="23">
        <v>537.9</v>
      </c>
      <c r="H16" s="23">
        <v>550</v>
      </c>
      <c r="I16" s="22">
        <f t="shared" si="0"/>
        <v>524.79999999999995</v>
      </c>
      <c r="J16" s="18">
        <f t="shared" si="1"/>
        <v>12.6</v>
      </c>
      <c r="K16" s="18">
        <f t="shared" si="2"/>
        <v>2624</v>
      </c>
      <c r="L16" s="18">
        <f t="shared" si="3"/>
        <v>2.4009146341463414</v>
      </c>
      <c r="O16" s="17"/>
      <c r="P16" s="17"/>
    </row>
    <row r="17" spans="1:16" x14ac:dyDescent="0.25">
      <c r="A17" s="5"/>
      <c r="B17" s="25">
        <v>6</v>
      </c>
      <c r="C17" s="26" t="s">
        <v>25</v>
      </c>
      <c r="D17" s="27" t="s">
        <v>17</v>
      </c>
      <c r="E17" s="20">
        <v>5</v>
      </c>
      <c r="F17" s="12">
        <v>524.79999999999995</v>
      </c>
      <c r="G17" s="23">
        <v>537.9</v>
      </c>
      <c r="H17" s="23">
        <v>552.1</v>
      </c>
      <c r="I17" s="22">
        <f t="shared" si="0"/>
        <v>524.79999999999995</v>
      </c>
      <c r="J17" s="18">
        <f t="shared" si="1"/>
        <v>13.65</v>
      </c>
      <c r="K17" s="18">
        <f t="shared" si="2"/>
        <v>2624</v>
      </c>
      <c r="L17" s="18">
        <f t="shared" si="3"/>
        <v>2.6009908536585367</v>
      </c>
      <c r="O17" s="17"/>
      <c r="P17" s="17"/>
    </row>
    <row r="18" spans="1:16" x14ac:dyDescent="0.25">
      <c r="A18" s="5"/>
      <c r="B18" s="25">
        <v>7</v>
      </c>
      <c r="C18" s="26" t="s">
        <v>26</v>
      </c>
      <c r="D18" s="27" t="s">
        <v>17</v>
      </c>
      <c r="E18" s="20">
        <v>5</v>
      </c>
      <c r="F18" s="12">
        <v>524.79999999999995</v>
      </c>
      <c r="G18" s="23">
        <v>537.9</v>
      </c>
      <c r="H18" s="23">
        <v>552.1</v>
      </c>
      <c r="I18" s="22">
        <f t="shared" si="0"/>
        <v>524.79999999999995</v>
      </c>
      <c r="J18" s="18">
        <f t="shared" si="1"/>
        <v>13.65</v>
      </c>
      <c r="K18" s="18">
        <f t="shared" si="2"/>
        <v>2624</v>
      </c>
      <c r="L18" s="18">
        <f t="shared" si="3"/>
        <v>2.6009908536585367</v>
      </c>
      <c r="O18" s="17"/>
      <c r="P18" s="17"/>
    </row>
    <row r="19" spans="1:16" x14ac:dyDescent="0.25">
      <c r="A19" s="5"/>
      <c r="B19" s="25">
        <v>8</v>
      </c>
      <c r="C19" s="26" t="s">
        <v>27</v>
      </c>
      <c r="D19" s="27" t="s">
        <v>17</v>
      </c>
      <c r="E19" s="20">
        <v>5</v>
      </c>
      <c r="F19" s="12">
        <v>524.79999999999995</v>
      </c>
      <c r="G19" s="23">
        <v>537.9</v>
      </c>
      <c r="H19" s="23">
        <v>553.1</v>
      </c>
      <c r="I19" s="22">
        <f t="shared" si="0"/>
        <v>524.79999999999995</v>
      </c>
      <c r="J19" s="18">
        <f t="shared" si="1"/>
        <v>14.16</v>
      </c>
      <c r="K19" s="18">
        <f t="shared" si="2"/>
        <v>2624</v>
      </c>
      <c r="L19" s="18">
        <f t="shared" si="3"/>
        <v>2.6981707317073176</v>
      </c>
      <c r="O19" s="17"/>
      <c r="P19" s="17"/>
    </row>
    <row r="20" spans="1:16" x14ac:dyDescent="0.25">
      <c r="A20" s="5"/>
      <c r="B20" s="25">
        <v>9</v>
      </c>
      <c r="C20" s="26" t="s">
        <v>28</v>
      </c>
      <c r="D20" s="27" t="s">
        <v>17</v>
      </c>
      <c r="E20" s="20">
        <v>5</v>
      </c>
      <c r="F20" s="12">
        <v>766.4</v>
      </c>
      <c r="G20" s="23">
        <v>787.9</v>
      </c>
      <c r="H20" s="23">
        <v>811.6</v>
      </c>
      <c r="I20" s="22">
        <f t="shared" ref="I20:I31" si="4">F20</f>
        <v>766.4</v>
      </c>
      <c r="J20" s="18">
        <f t="shared" ref="J20:J31" si="5">ROUND(STDEV(F20:H20),2)</f>
        <v>22.61</v>
      </c>
      <c r="K20" s="18">
        <f t="shared" ref="K20:K31" si="6">I20*E20</f>
        <v>3832</v>
      </c>
      <c r="L20" s="18">
        <f t="shared" ref="L20:L31" si="7">J20/I20*100</f>
        <v>2.9501565762004174</v>
      </c>
      <c r="O20" s="17"/>
      <c r="P20" s="17"/>
    </row>
    <row r="21" spans="1:16" x14ac:dyDescent="0.25">
      <c r="A21" s="5"/>
      <c r="B21" s="25">
        <v>10</v>
      </c>
      <c r="C21" s="26" t="s">
        <v>29</v>
      </c>
      <c r="D21" s="27" t="s">
        <v>17</v>
      </c>
      <c r="E21" s="20">
        <v>5</v>
      </c>
      <c r="F21" s="12">
        <v>766.4</v>
      </c>
      <c r="G21" s="23">
        <v>787.9</v>
      </c>
      <c r="H21" s="23">
        <v>803.2</v>
      </c>
      <c r="I21" s="22">
        <f t="shared" si="4"/>
        <v>766.4</v>
      </c>
      <c r="J21" s="18">
        <f t="shared" si="5"/>
        <v>18.489999999999998</v>
      </c>
      <c r="K21" s="18">
        <f t="shared" si="6"/>
        <v>3832</v>
      </c>
      <c r="L21" s="18">
        <f t="shared" si="7"/>
        <v>2.4125782881002085</v>
      </c>
      <c r="O21" s="17"/>
      <c r="P21" s="17"/>
    </row>
    <row r="22" spans="1:16" x14ac:dyDescent="0.25">
      <c r="A22" s="5"/>
      <c r="B22" s="25">
        <v>11</v>
      </c>
      <c r="C22" s="26" t="s">
        <v>30</v>
      </c>
      <c r="D22" s="27" t="s">
        <v>17</v>
      </c>
      <c r="E22" s="20">
        <v>5</v>
      </c>
      <c r="F22" s="12">
        <v>283.2</v>
      </c>
      <c r="G22" s="23">
        <v>289.39999999999998</v>
      </c>
      <c r="H22" s="23">
        <v>295.89999999999998</v>
      </c>
      <c r="I22" s="22">
        <f t="shared" si="4"/>
        <v>283.2</v>
      </c>
      <c r="J22" s="18">
        <f t="shared" si="5"/>
        <v>6.35</v>
      </c>
      <c r="K22" s="18">
        <f t="shared" si="6"/>
        <v>1416</v>
      </c>
      <c r="L22" s="18">
        <f t="shared" si="7"/>
        <v>2.2422316384180787</v>
      </c>
      <c r="O22" s="17"/>
      <c r="P22" s="17"/>
    </row>
    <row r="23" spans="1:16" x14ac:dyDescent="0.25">
      <c r="A23" s="5"/>
      <c r="B23" s="25">
        <v>12</v>
      </c>
      <c r="C23" s="26" t="s">
        <v>31</v>
      </c>
      <c r="D23" s="27" t="s">
        <v>17</v>
      </c>
      <c r="E23" s="20">
        <v>5</v>
      </c>
      <c r="F23" s="12">
        <v>283.2</v>
      </c>
      <c r="G23" s="23">
        <v>289.39999999999998</v>
      </c>
      <c r="H23" s="23">
        <v>295.7</v>
      </c>
      <c r="I23" s="22">
        <f t="shared" si="4"/>
        <v>283.2</v>
      </c>
      <c r="J23" s="18">
        <f t="shared" si="5"/>
        <v>6.25</v>
      </c>
      <c r="K23" s="18">
        <f t="shared" si="6"/>
        <v>1416</v>
      </c>
      <c r="L23" s="18">
        <f t="shared" si="7"/>
        <v>2.2069209039548023</v>
      </c>
      <c r="O23" s="17"/>
      <c r="P23" s="17"/>
    </row>
    <row r="24" spans="1:16" x14ac:dyDescent="0.25">
      <c r="A24" s="5"/>
      <c r="B24" s="25">
        <v>13</v>
      </c>
      <c r="C24" s="26" t="s">
        <v>32</v>
      </c>
      <c r="D24" s="27" t="s">
        <v>17</v>
      </c>
      <c r="E24" s="20">
        <v>5</v>
      </c>
      <c r="F24" s="12">
        <v>524.79999999999995</v>
      </c>
      <c r="G24" s="23">
        <v>537.9</v>
      </c>
      <c r="H24" s="23">
        <v>548.4</v>
      </c>
      <c r="I24" s="22">
        <f t="shared" si="4"/>
        <v>524.79999999999995</v>
      </c>
      <c r="J24" s="18">
        <f t="shared" si="5"/>
        <v>11.82</v>
      </c>
      <c r="K24" s="18">
        <f t="shared" si="6"/>
        <v>2624</v>
      </c>
      <c r="L24" s="18">
        <f t="shared" si="7"/>
        <v>2.2522865853658538</v>
      </c>
      <c r="O24" s="17"/>
      <c r="P24" s="17"/>
    </row>
    <row r="25" spans="1:16" x14ac:dyDescent="0.25">
      <c r="A25" s="5"/>
      <c r="B25" s="25">
        <v>14</v>
      </c>
      <c r="C25" s="26" t="s">
        <v>33</v>
      </c>
      <c r="D25" s="27" t="s">
        <v>17</v>
      </c>
      <c r="E25" s="20">
        <v>5</v>
      </c>
      <c r="F25" s="12">
        <v>524.79999999999995</v>
      </c>
      <c r="G25" s="23">
        <v>537.9</v>
      </c>
      <c r="H25" s="23">
        <v>550</v>
      </c>
      <c r="I25" s="22">
        <f t="shared" si="4"/>
        <v>524.79999999999995</v>
      </c>
      <c r="J25" s="18">
        <f t="shared" si="5"/>
        <v>12.6</v>
      </c>
      <c r="K25" s="18">
        <f t="shared" si="6"/>
        <v>2624</v>
      </c>
      <c r="L25" s="18">
        <f t="shared" si="7"/>
        <v>2.4009146341463414</v>
      </c>
      <c r="O25" s="17"/>
      <c r="P25" s="17"/>
    </row>
    <row r="26" spans="1:16" x14ac:dyDescent="0.25">
      <c r="A26" s="5"/>
      <c r="B26" s="25">
        <v>15</v>
      </c>
      <c r="C26" s="26" t="s">
        <v>34</v>
      </c>
      <c r="D26" s="27" t="s">
        <v>17</v>
      </c>
      <c r="E26" s="20">
        <v>38</v>
      </c>
      <c r="F26" s="12">
        <v>158.4</v>
      </c>
      <c r="G26" s="23">
        <v>163.19999999999999</v>
      </c>
      <c r="H26" s="23">
        <v>165.5</v>
      </c>
      <c r="I26" s="22">
        <f t="shared" si="4"/>
        <v>158.4</v>
      </c>
      <c r="J26" s="18">
        <f t="shared" si="5"/>
        <v>3.62</v>
      </c>
      <c r="K26" s="18">
        <f t="shared" si="6"/>
        <v>6019.2</v>
      </c>
      <c r="L26" s="18">
        <f t="shared" si="7"/>
        <v>2.2853535353535355</v>
      </c>
      <c r="O26" s="17"/>
      <c r="P26" s="17"/>
    </row>
    <row r="27" spans="1:16" x14ac:dyDescent="0.25">
      <c r="A27" s="5"/>
      <c r="B27" s="25">
        <v>16</v>
      </c>
      <c r="C27" s="26" t="s">
        <v>35</v>
      </c>
      <c r="D27" s="27" t="s">
        <v>17</v>
      </c>
      <c r="E27" s="20">
        <v>38</v>
      </c>
      <c r="F27" s="12">
        <v>158.4</v>
      </c>
      <c r="G27" s="23">
        <v>163.19999999999999</v>
      </c>
      <c r="H27" s="23">
        <v>166.6</v>
      </c>
      <c r="I27" s="22">
        <f t="shared" ref="I27:I30" si="8">F27</f>
        <v>158.4</v>
      </c>
      <c r="J27" s="18">
        <f t="shared" ref="J27:J30" si="9">ROUND(STDEV(F27:H27),2)</f>
        <v>4.12</v>
      </c>
      <c r="K27" s="18">
        <f t="shared" ref="K27:K30" si="10">I27*E27</f>
        <v>6019.2</v>
      </c>
      <c r="L27" s="18">
        <f t="shared" ref="L27:L30" si="11">J27/I27*100</f>
        <v>2.6010101010101012</v>
      </c>
      <c r="O27" s="17"/>
      <c r="P27" s="17"/>
    </row>
    <row r="28" spans="1:16" x14ac:dyDescent="0.25">
      <c r="A28" s="5"/>
      <c r="B28" s="25">
        <v>17</v>
      </c>
      <c r="C28" s="26" t="s">
        <v>36</v>
      </c>
      <c r="D28" s="27" t="s">
        <v>17</v>
      </c>
      <c r="E28" s="20">
        <v>10</v>
      </c>
      <c r="F28" s="12">
        <v>460.8</v>
      </c>
      <c r="G28" s="23">
        <v>470</v>
      </c>
      <c r="H28" s="23">
        <v>486.6</v>
      </c>
      <c r="I28" s="22">
        <f t="shared" si="8"/>
        <v>460.8</v>
      </c>
      <c r="J28" s="18">
        <f t="shared" si="9"/>
        <v>13.08</v>
      </c>
      <c r="K28" s="18">
        <f t="shared" si="10"/>
        <v>4608</v>
      </c>
      <c r="L28" s="18">
        <f t="shared" si="11"/>
        <v>2.8385416666666665</v>
      </c>
      <c r="O28" s="17"/>
      <c r="P28" s="17"/>
    </row>
    <row r="29" spans="1:16" x14ac:dyDescent="0.25">
      <c r="A29" s="5"/>
      <c r="B29" s="25">
        <v>18</v>
      </c>
      <c r="C29" s="26" t="s">
        <v>37</v>
      </c>
      <c r="D29" s="27" t="s">
        <v>17</v>
      </c>
      <c r="E29" s="20">
        <v>6</v>
      </c>
      <c r="F29" s="12">
        <v>214.4</v>
      </c>
      <c r="G29" s="23">
        <v>220.4</v>
      </c>
      <c r="H29" s="23">
        <v>226.8</v>
      </c>
      <c r="I29" s="22">
        <f t="shared" si="8"/>
        <v>214.4</v>
      </c>
      <c r="J29" s="18">
        <f t="shared" si="9"/>
        <v>6.2</v>
      </c>
      <c r="K29" s="18">
        <f t="shared" si="10"/>
        <v>1286.4000000000001</v>
      </c>
      <c r="L29" s="18">
        <f t="shared" si="11"/>
        <v>2.8917910447761193</v>
      </c>
      <c r="O29" s="17"/>
      <c r="P29" s="17"/>
    </row>
    <row r="30" spans="1:16" x14ac:dyDescent="0.25">
      <c r="A30" s="5"/>
      <c r="B30" s="25">
        <v>19</v>
      </c>
      <c r="C30" s="26" t="s">
        <v>38</v>
      </c>
      <c r="D30" s="27" t="s">
        <v>17</v>
      </c>
      <c r="E30" s="20">
        <v>10</v>
      </c>
      <c r="F30" s="12">
        <v>65.599999999999994</v>
      </c>
      <c r="G30" s="23">
        <v>67.599999999999994</v>
      </c>
      <c r="H30" s="23">
        <v>69.5</v>
      </c>
      <c r="I30" s="22">
        <f t="shared" si="8"/>
        <v>65.599999999999994</v>
      </c>
      <c r="J30" s="18">
        <f t="shared" si="9"/>
        <v>1.95</v>
      </c>
      <c r="K30" s="18">
        <f t="shared" si="10"/>
        <v>656</v>
      </c>
      <c r="L30" s="18">
        <f t="shared" si="11"/>
        <v>2.9725609756097562</v>
      </c>
      <c r="O30" s="17"/>
      <c r="P30" s="17"/>
    </row>
    <row r="31" spans="1:16" x14ac:dyDescent="0.25">
      <c r="A31" s="5"/>
      <c r="B31" s="25">
        <v>20</v>
      </c>
      <c r="C31" s="26" t="s">
        <v>39</v>
      </c>
      <c r="D31" s="27" t="s">
        <v>17</v>
      </c>
      <c r="E31" s="20">
        <v>3</v>
      </c>
      <c r="F31" s="12">
        <v>2545.6</v>
      </c>
      <c r="G31" s="23">
        <v>2606.6999999999998</v>
      </c>
      <c r="H31" s="23">
        <v>2660.2</v>
      </c>
      <c r="I31" s="22">
        <f t="shared" si="4"/>
        <v>2545.6</v>
      </c>
      <c r="J31" s="18">
        <f t="shared" si="5"/>
        <v>57.34</v>
      </c>
      <c r="K31" s="18">
        <f t="shared" si="6"/>
        <v>7636.7999999999993</v>
      </c>
      <c r="L31" s="18">
        <f t="shared" si="7"/>
        <v>2.252514142049026</v>
      </c>
      <c r="O31" s="17"/>
      <c r="P31" s="17"/>
    </row>
    <row r="32" spans="1:16" x14ac:dyDescent="0.25">
      <c r="A32" s="5"/>
      <c r="B32" s="25">
        <v>21</v>
      </c>
      <c r="C32" s="26" t="s">
        <v>40</v>
      </c>
      <c r="D32" s="27" t="s">
        <v>17</v>
      </c>
      <c r="E32" s="20">
        <v>180</v>
      </c>
      <c r="F32" s="12">
        <v>239</v>
      </c>
      <c r="G32" s="23">
        <v>245.7</v>
      </c>
      <c r="H32" s="23">
        <v>250.5</v>
      </c>
      <c r="I32" s="22">
        <f t="shared" ref="I32:I34" si="12">F32</f>
        <v>239</v>
      </c>
      <c r="J32" s="18">
        <f t="shared" ref="J32:J34" si="13">ROUND(STDEV(F32:H32),2)</f>
        <v>5.78</v>
      </c>
      <c r="K32" s="18">
        <f t="shared" ref="K32:K34" si="14">I32*E32</f>
        <v>43020</v>
      </c>
      <c r="L32" s="18">
        <f t="shared" ref="L32:L34" si="15">J32/I32*100</f>
        <v>2.4184100418410042</v>
      </c>
      <c r="O32" s="17"/>
      <c r="P32" s="17"/>
    </row>
    <row r="33" spans="1:16" x14ac:dyDescent="0.25">
      <c r="A33" s="5"/>
      <c r="B33" s="25">
        <v>22</v>
      </c>
      <c r="C33" s="26" t="s">
        <v>41</v>
      </c>
      <c r="D33" s="27" t="s">
        <v>17</v>
      </c>
      <c r="E33" s="20">
        <v>6</v>
      </c>
      <c r="F33" s="12">
        <v>539.20000000000005</v>
      </c>
      <c r="G33" s="23">
        <v>555.4</v>
      </c>
      <c r="H33" s="23">
        <v>565.6</v>
      </c>
      <c r="I33" s="22">
        <f t="shared" si="12"/>
        <v>539.20000000000005</v>
      </c>
      <c r="J33" s="18">
        <f t="shared" si="13"/>
        <v>13.31</v>
      </c>
      <c r="K33" s="18">
        <f t="shared" si="14"/>
        <v>3235.2000000000003</v>
      </c>
      <c r="L33" s="18">
        <f t="shared" si="15"/>
        <v>2.4684718100890208</v>
      </c>
      <c r="O33" s="17"/>
      <c r="P33" s="17"/>
    </row>
    <row r="34" spans="1:16" x14ac:dyDescent="0.25">
      <c r="A34" s="5"/>
      <c r="B34" s="25">
        <v>23</v>
      </c>
      <c r="C34" s="26" t="s">
        <v>42</v>
      </c>
      <c r="D34" s="27" t="s">
        <v>17</v>
      </c>
      <c r="E34" s="20">
        <v>30</v>
      </c>
      <c r="F34" s="12">
        <v>742.4</v>
      </c>
      <c r="G34" s="23">
        <v>763.2</v>
      </c>
      <c r="H34" s="23">
        <v>783.2</v>
      </c>
      <c r="I34" s="22">
        <f t="shared" si="12"/>
        <v>742.4</v>
      </c>
      <c r="J34" s="18">
        <f t="shared" si="13"/>
        <v>20.399999999999999</v>
      </c>
      <c r="K34" s="18">
        <f t="shared" si="14"/>
        <v>22272</v>
      </c>
      <c r="L34" s="18">
        <f t="shared" si="15"/>
        <v>2.7478448275862069</v>
      </c>
      <c r="O34" s="17"/>
      <c r="P34" s="17"/>
    </row>
    <row r="35" spans="1:16" s="9" customFormat="1" x14ac:dyDescent="0.25">
      <c r="B35" s="10"/>
      <c r="C35" s="21" t="s">
        <v>11</v>
      </c>
      <c r="D35" s="19"/>
      <c r="E35" s="21"/>
      <c r="F35" s="24"/>
      <c r="G35" s="24"/>
      <c r="H35" s="24"/>
      <c r="I35" s="11"/>
      <c r="J35" s="11"/>
      <c r="K35" s="11">
        <f>SUM(K12:K34)</f>
        <v>362114.80000000005</v>
      </c>
      <c r="L35" s="12"/>
    </row>
    <row r="36" spans="1:16" s="9" customFormat="1" x14ac:dyDescent="0.25">
      <c r="B36" s="13"/>
      <c r="C36" s="13"/>
      <c r="D36" s="14"/>
      <c r="E36" s="13"/>
      <c r="F36" s="15"/>
      <c r="G36" s="15"/>
      <c r="H36" s="15"/>
      <c r="I36" s="15"/>
      <c r="J36" s="15"/>
      <c r="K36" s="15"/>
      <c r="L36" s="16"/>
    </row>
    <row r="38" spans="1:16" ht="59.25" customHeight="1" x14ac:dyDescent="0.25">
      <c r="B38" s="37" t="s">
        <v>18</v>
      </c>
      <c r="C38" s="37"/>
      <c r="D38" s="37"/>
      <c r="E38" s="37"/>
      <c r="F38" s="37"/>
      <c r="G38" s="37"/>
    </row>
    <row r="41" spans="1:16" x14ac:dyDescent="0.25">
      <c r="K41" s="4"/>
    </row>
  </sheetData>
  <sheetProtection selectLockedCells="1"/>
  <mergeCells count="19">
    <mergeCell ref="B4:C4"/>
    <mergeCell ref="B38:G38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34">
    <cfRule type="containsText" dxfId="1" priority="1" operator="containsText" text="НЕОДНОРОДНЫЕ">
      <formula>NOT(ISERROR(SEARCH("НЕОДНОРОДНЫЕ",L12)))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Sveta</cp:lastModifiedBy>
  <cp:lastPrinted>2024-04-18T17:27:16Z</cp:lastPrinted>
  <dcterms:created xsi:type="dcterms:W3CDTF">2021-01-19T11:34:04Z</dcterms:created>
  <dcterms:modified xsi:type="dcterms:W3CDTF">2026-04-13T09:31:37Z</dcterms:modified>
</cp:coreProperties>
</file>