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Локальный диск\29 сад\2026\Публичка\Диагностика лифтов\"/>
    </mc:Choice>
  </mc:AlternateContent>
  <xr:revisionPtr revIDLastSave="0" documentId="13_ncr:1_{93286AD1-7DF3-4DCA-B132-BEA2DA52A04E}" xr6:coauthVersionLast="36" xr6:coauthVersionMax="36" xr10:uidLastSave="{00000000-0000-0000-0000-000000000000}"/>
  <bookViews>
    <workbookView xWindow="-105" yWindow="-105" windowWidth="23258" windowHeight="12578" xr2:uid="{00000000-000D-0000-FFFF-FFFF00000000}"/>
  </bookViews>
  <sheets>
    <sheet name="Лист1" sheetId="1" r:id="rId1"/>
    <sheet name="Лист2" sheetId="2" r:id="rId2"/>
    <sheet name="Лист3" sheetId="3" r:id="rId3"/>
  </sheets>
  <calcPr calcId="179021"/>
</workbook>
</file>

<file path=xl/calcChain.xml><?xml version="1.0" encoding="utf-8"?>
<calcChain xmlns="http://schemas.openxmlformats.org/spreadsheetml/2006/main">
  <c r="N11" i="1" l="1"/>
  <c r="N10" i="1"/>
  <c r="L11" i="1" l="1"/>
  <c r="L10" i="1"/>
  <c r="O10" i="1" s="1"/>
  <c r="M10" i="1"/>
  <c r="I10" i="1"/>
  <c r="M11" i="1" l="1"/>
  <c r="O11" i="1"/>
  <c r="O12" i="1" s="1"/>
  <c r="I11" i="1"/>
</calcChain>
</file>

<file path=xl/sharedStrings.xml><?xml version="1.0" encoding="utf-8"?>
<sst xmlns="http://schemas.openxmlformats.org/spreadsheetml/2006/main" count="29" uniqueCount="29">
  <si>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</si>
  <si>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</si>
  <si>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</si>
  <si>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</si>
  <si>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</si>
  <si>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</si>
  <si>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</si>
  <si>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</si>
  <si>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</si>
  <si>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</si>
  <si>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</si>
  <si>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</si>
  <si>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</si>
  <si>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</si>
  <si>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Приложение 1</t>
  </si>
  <si>
    <t>Ответы на запрос получены от 3 поставщиков.</t>
  </si>
  <si>
    <t xml:space="preserve">                                                  ИТОГО</t>
  </si>
  <si>
    <t>7=4+5+6</t>
  </si>
  <si>
    <t>Предельная цена,руб.</t>
  </si>
  <si>
    <t xml:space="preserve">           ,  руб. </t>
  </si>
  <si>
    <t>9= кол-во ответов ИЦИ</t>
  </si>
  <si>
    <t>10=          /9</t>
  </si>
  <si>
    <t>13=10*8</t>
  </si>
  <si>
    <t>Заказчиком было направлены запросы о предоставлении ценовой информации 5-ти Поставщикам, обладающим опытом поставок соответствующих товаров,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</si>
  <si>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n - кол-во значений, используемых в расчете</t>
  </si>
  <si>
    <r>
      <t xml:space="preserve">V - коэф-нт вариации </t>
    </r>
    <r>
      <rPr>
        <i/>
        <sz val="8"/>
        <rFont val="Times New Roman"/>
        <family val="1"/>
        <charset val="204"/>
      </rPr>
      <t>(не должен превышать 33%)</t>
    </r>
  </si>
  <si>
    <t xml:space="preserve">
Расчет произвел    контрактный управляющий         __________________ Лисицына Н.М.</t>
  </si>
  <si>
    <t xml:space="preserve">Техническое освидетельствование лифта пассажирского для ППП Gen2(G13823XL) </t>
  </si>
  <si>
    <t>Техническое освидетельствование подъемника шахтного грузового ПШГ-1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</si>
</sst>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color indexed="8"/>
      <name val="Times New Roman"/>
      <family val="1"/>
      <charset val="204"/>
    </font>
    <font>
      <b/>
      <i/>
      <sz val="8"/>
      <name val="Book Antiqua"/>
      <family val="1"/>
      <charset val="204"/>
    </font>
    <font>
      <b/>
      <sz val="8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4" fillId="0" borderId="0">
      <alignment horizontal="left"/>
    </xf>
    <xf numFmtId="0" fontId="6" fillId="0" borderId="0"/>
    <xf numFmtId="164" fontId="6" fillId="0" borderId="0" applyFont="0" applyFill="0" applyBorder="0" applyAlignment="0" applyProtection="0"/>
    <xf numFmtId="0" fontId="6" fillId="0" borderId="0"/>
    <xf numFmtId="0" fontId="6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5" fillId="0" borderId="5" xfId="0" applyFont="1" applyBorder="1"/>
    <xf numFmtId="0" fontId="5" fillId="0" borderId="0" xfId="0" applyFont="1"/>
    <xf numFmtId="0" fontId="7" fillId="0" borderId="5" xfId="0" applyFont="1" applyBorder="1"/>
    <xf numFmtId="4" fontId="5" fillId="0" borderId="0" xfId="0" applyNumberFormat="1" applyFont="1" applyAlignment="1">
      <alignment horizontal="left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4" fontId="8" fillId="2" borderId="6" xfId="0" applyNumberFormat="1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vertical="center" wrapText="1"/>
    </xf>
    <xf numFmtId="0" fontId="14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right" vertical="center" wrapText="1"/>
    </xf>
    <xf numFmtId="4" fontId="9" fillId="2" borderId="5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top" wrapText="1"/>
    </xf>
    <xf numFmtId="4" fontId="8" fillId="2" borderId="5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4" fontId="0" fillId="0" borderId="0" xfId="0" applyNumberFormat="1"/>
    <xf numFmtId="0" fontId="3" fillId="0" borderId="0" xfId="0" applyFont="1" applyAlignment="1">
      <alignment horizontal="left" vertical="top" wrapText="1"/>
    </xf>
    <xf numFmtId="0" fontId="9" fillId="0" borderId="8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</cellXfs>
  <cellStyles count="6">
    <cellStyle name="Денежный 2" xfId="5" xr:uid="{00000000-0005-0000-0000-000000000000}"/>
    <cellStyle name="Обычный" xfId="0" builtinId="0"/>
    <cellStyle name="Обычный 2" xfId="1" xr:uid="{00000000-0005-0000-0000-000002000000}"/>
    <cellStyle name="Обычный 2 2" xfId="4" xr:uid="{00000000-0005-0000-0000-000003000000}"/>
    <cellStyle name="Обычный 3" xfId="2" xr:uid="{00000000-0005-0000-0000-000004000000}"/>
    <cellStyle name="Финансовый 2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121920</xdr:colOff>
      <xdr:row>7</xdr:row>
      <xdr:rowOff>55245</xdr:rowOff>
    </xdr:from>
    <xdr:to>
      <xdr:col>8</xdr:col>
      <xdr:colOff>569595</xdr:colOff>
      <xdr:row>7</xdr:row>
      <xdr:rowOff>876300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62400" y="2333625"/>
          <a:ext cx="447675" cy="821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173355</xdr:colOff>
      <xdr:row>7</xdr:row>
      <xdr:rowOff>133350</xdr:rowOff>
    </xdr:from>
    <xdr:to>
      <xdr:col>14</xdr:col>
      <xdr:colOff>838200</xdr:colOff>
      <xdr:row>7</xdr:row>
      <xdr:rowOff>857912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456295" y="2411730"/>
          <a:ext cx="664845" cy="7245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407670</xdr:rowOff>
    </xdr:from>
    <xdr:to>
      <xdr:col>12</xdr:col>
      <xdr:colOff>601980</xdr:colOff>
      <xdr:row>7</xdr:row>
      <xdr:rowOff>1014934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2686050"/>
          <a:ext cx="535305" cy="6072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234315</xdr:colOff>
      <xdr:row>7</xdr:row>
      <xdr:rowOff>489585</xdr:rowOff>
    </xdr:from>
    <xdr:to>
      <xdr:col>13</xdr:col>
      <xdr:colOff>777240</xdr:colOff>
      <xdr:row>7</xdr:row>
      <xdr:rowOff>891540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81875" y="2767965"/>
          <a:ext cx="542925" cy="401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280035</xdr:colOff>
      <xdr:row>7</xdr:row>
      <xdr:rowOff>1264920</xdr:rowOff>
    </xdr:from>
    <xdr:to>
      <xdr:col>11</xdr:col>
      <xdr:colOff>552057</xdr:colOff>
      <xdr:row>9</xdr:row>
      <xdr:rowOff>424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6455" y="3543300"/>
          <a:ext cx="272022" cy="3962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47625</xdr:colOff>
      <xdr:row>6</xdr:row>
      <xdr:rowOff>238125</xdr:rowOff>
    </xdr:from>
    <xdr:to>
      <xdr:col>14</xdr:col>
      <xdr:colOff>609600</xdr:colOff>
      <xdr:row>6</xdr:row>
      <xdr:rowOff>240030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95250</xdr:colOff>
      <xdr:row>11</xdr:row>
      <xdr:rowOff>9525</xdr:rowOff>
    </xdr:from>
    <xdr:to>
      <xdr:col>13</xdr:col>
      <xdr:colOff>609600</xdr:colOff>
      <xdr:row>12</xdr:row>
      <xdr:rowOff>93345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7"/>
  <sheetViews>
    <sheetView tabSelected="1" topLeftCell="A7" zoomScale="90" zoomScaleNormal="90" workbookViewId="0">
      <selection activeCell="B10" sqref="B10"/>
    </sheetView>
  </sheetViews>
  <sheetFormatPr defaultRowHeight="14.25" x14ac:dyDescent="0.45"/>
  <cols>
    <col min="1" max="1" width="3.86328125" customWidth="1"/>
    <col min="2" max="2" width="20.46484375" customWidth="1"/>
    <col min="3" max="3" width="14.86328125" hidden="1" customWidth="1"/>
    <col min="4" max="4" width="10.6640625" customWidth="1"/>
    <col min="5" max="5" width="10.19921875" customWidth="1"/>
    <col min="6" max="6" width="10.796875" customWidth="1"/>
    <col min="7" max="7" width="12" hidden="1" customWidth="1"/>
    <col min="8" max="8" width="8.86328125" hidden="1" customWidth="1"/>
    <col min="9" max="9" width="11.1328125" customWidth="1"/>
    <col min="10" max="10" width="7.33203125" customWidth="1"/>
    <col min="11" max="11" width="7.86328125" customWidth="1"/>
    <col min="12" max="12" width="11.53125" customWidth="1"/>
    <col min="13" max="13" width="10.33203125" customWidth="1"/>
    <col min="14" max="14" width="16.53125" customWidth="1"/>
    <col min="15" max="15" width="13.46484375" customWidth="1"/>
  </cols>
  <sheetData>
    <row r="1" spans="1:15" x14ac:dyDescent="0.45">
      <c r="M1" s="29" t="s">
        <v>14</v>
      </c>
      <c r="N1" s="29"/>
      <c r="O1" s="29"/>
    </row>
    <row r="2" spans="1:15" x14ac:dyDescent="0.4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5" ht="49.8" customHeight="1" x14ac:dyDescent="0.45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</row>
    <row r="4" spans="1:15" ht="47.45" customHeight="1" x14ac:dyDescent="0.45">
      <c r="A4" s="32" t="s">
        <v>23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15" ht="15.4" x14ac:dyDescent="0.45">
      <c r="A5" s="33" t="s">
        <v>15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</row>
    <row r="6" spans="1:15" x14ac:dyDescent="0.4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2"/>
      <c r="M6" s="1"/>
      <c r="N6" s="1"/>
      <c r="O6" s="2"/>
    </row>
    <row r="7" spans="1:15" ht="36" customHeight="1" x14ac:dyDescent="0.45">
      <c r="A7" s="34" t="s">
        <v>2</v>
      </c>
      <c r="B7" s="36" t="s">
        <v>3</v>
      </c>
      <c r="C7" s="36" t="s">
        <v>18</v>
      </c>
      <c r="D7" s="38" t="s">
        <v>4</v>
      </c>
      <c r="E7" s="39"/>
      <c r="F7" s="39"/>
      <c r="G7" s="39"/>
      <c r="H7" s="39"/>
      <c r="I7" s="40"/>
      <c r="J7" s="36" t="s">
        <v>5</v>
      </c>
      <c r="K7" s="36" t="s">
        <v>24</v>
      </c>
      <c r="L7" s="42" t="s">
        <v>6</v>
      </c>
      <c r="M7" s="42"/>
      <c r="N7" s="42"/>
      <c r="O7" s="19" t="s">
        <v>19</v>
      </c>
    </row>
    <row r="8" spans="1:15" ht="86.45" customHeight="1" x14ac:dyDescent="0.45">
      <c r="A8" s="35"/>
      <c r="B8" s="37"/>
      <c r="C8" s="43"/>
      <c r="D8" s="7" t="s">
        <v>7</v>
      </c>
      <c r="E8" s="7" t="s">
        <v>8</v>
      </c>
      <c r="F8" s="7" t="s">
        <v>9</v>
      </c>
      <c r="G8" s="7" t="s">
        <v>10</v>
      </c>
      <c r="H8" s="7" t="s">
        <v>11</v>
      </c>
      <c r="I8" s="8"/>
      <c r="J8" s="41"/>
      <c r="K8" s="41"/>
      <c r="L8" s="9" t="s">
        <v>12</v>
      </c>
      <c r="M8" s="10" t="s">
        <v>13</v>
      </c>
      <c r="N8" s="18" t="s">
        <v>25</v>
      </c>
      <c r="O8" s="11"/>
    </row>
    <row r="9" spans="1:15" ht="30.4" x14ac:dyDescent="0.45">
      <c r="A9" s="12">
        <v>1</v>
      </c>
      <c r="B9" s="12">
        <v>2</v>
      </c>
      <c r="C9" s="12">
        <v>3</v>
      </c>
      <c r="D9" s="12">
        <v>4</v>
      </c>
      <c r="E9" s="12">
        <v>5</v>
      </c>
      <c r="F9" s="12">
        <v>6</v>
      </c>
      <c r="G9" s="12">
        <v>6</v>
      </c>
      <c r="H9" s="12">
        <v>7</v>
      </c>
      <c r="I9" s="12" t="s">
        <v>17</v>
      </c>
      <c r="J9" s="12">
        <v>8</v>
      </c>
      <c r="K9" s="12" t="s">
        <v>20</v>
      </c>
      <c r="L9" s="13" t="s">
        <v>21</v>
      </c>
      <c r="M9" s="13">
        <v>11</v>
      </c>
      <c r="N9" s="13">
        <v>12</v>
      </c>
      <c r="O9" s="12" t="s">
        <v>22</v>
      </c>
    </row>
    <row r="10" spans="1:15" s="5" customFormat="1" ht="52.15" customHeight="1" x14ac:dyDescent="0.4">
      <c r="A10" s="14">
        <v>1</v>
      </c>
      <c r="B10" s="24" t="s">
        <v>27</v>
      </c>
      <c r="C10" s="20">
        <v>283.86</v>
      </c>
      <c r="D10" s="23">
        <v>5830</v>
      </c>
      <c r="E10" s="23">
        <v>6099.45</v>
      </c>
      <c r="F10" s="23">
        <v>6503</v>
      </c>
      <c r="G10" s="21"/>
      <c r="H10" s="21"/>
      <c r="I10" s="21">
        <f t="shared" ref="I10" si="0">SUM(D10+E10+F10)</f>
        <v>18432.45</v>
      </c>
      <c r="J10" s="15">
        <v>1</v>
      </c>
      <c r="K10" s="21">
        <v>3</v>
      </c>
      <c r="L10" s="22">
        <f>ROUND((D10+E10+F10)/3,2)</f>
        <v>6144.15</v>
      </c>
      <c r="M10" s="21">
        <f t="shared" ref="M10" si="1">STDEV(D10:H10)</f>
        <v>338.71937868979387</v>
      </c>
      <c r="N10" s="21">
        <f>M10/L10*100</f>
        <v>5.5128761291601585</v>
      </c>
      <c r="O10" s="23">
        <f t="shared" ref="O10" si="2">L10*J10</f>
        <v>6144.15</v>
      </c>
    </row>
    <row r="11" spans="1:15" s="5" customFormat="1" ht="50.25" customHeight="1" x14ac:dyDescent="0.4">
      <c r="A11" s="14">
        <v>2</v>
      </c>
      <c r="B11" s="24" t="s">
        <v>28</v>
      </c>
      <c r="C11" s="20">
        <v>283.86</v>
      </c>
      <c r="D11" s="23">
        <v>5830</v>
      </c>
      <c r="E11" s="23">
        <v>6099.45</v>
      </c>
      <c r="F11" s="23">
        <v>6503</v>
      </c>
      <c r="G11" s="21"/>
      <c r="H11" s="21"/>
      <c r="I11" s="21">
        <f t="shared" ref="I11" si="3">SUM(D11+E11+F11)</f>
        <v>18432.45</v>
      </c>
      <c r="J11" s="15">
        <v>1</v>
      </c>
      <c r="K11" s="21">
        <v>3</v>
      </c>
      <c r="L11" s="22">
        <f>ROUND((D11+E11+F11)/3,2)</f>
        <v>6144.15</v>
      </c>
      <c r="M11" s="21">
        <f t="shared" ref="M11" si="4">STDEV(D11:H11)</f>
        <v>338.71937868979387</v>
      </c>
      <c r="N11" s="21">
        <f>M11/L11*100</f>
        <v>5.5128761291601585</v>
      </c>
      <c r="O11" s="23">
        <f t="shared" ref="O11" si="5">L11*J11</f>
        <v>6144.15</v>
      </c>
    </row>
    <row r="12" spans="1:15" s="3" customFormat="1" ht="13.9" x14ac:dyDescent="0.4">
      <c r="A12" s="27" t="s">
        <v>16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8"/>
      <c r="N12" s="16"/>
      <c r="O12" s="17">
        <f>SUM(O10:O11)</f>
        <v>12288.3</v>
      </c>
    </row>
    <row r="13" spans="1:15" x14ac:dyDescent="0.4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2"/>
      <c r="M13" s="1"/>
      <c r="N13" s="1"/>
      <c r="O13" s="2"/>
    </row>
    <row r="14" spans="1:15" ht="60.6" customHeight="1" x14ac:dyDescent="0.45">
      <c r="A14" s="26" t="s">
        <v>26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ht="20.45" customHeight="1" x14ac:dyDescent="0.45">
      <c r="A15" s="1"/>
      <c r="B15" s="1"/>
      <c r="C15" s="4"/>
      <c r="E15" s="6"/>
      <c r="F15" s="4"/>
      <c r="I15" s="25"/>
    </row>
    <row r="16" spans="1:15" x14ac:dyDescent="0.45">
      <c r="B16" s="4"/>
    </row>
    <row r="17" spans="1:1" x14ac:dyDescent="0.45">
      <c r="A17" s="1"/>
    </row>
  </sheetData>
  <mergeCells count="14">
    <mergeCell ref="A14:O14"/>
    <mergeCell ref="A12:M12"/>
    <mergeCell ref="M1:O1"/>
    <mergeCell ref="A2:O2"/>
    <mergeCell ref="A3:O3"/>
    <mergeCell ref="A4:O4"/>
    <mergeCell ref="A5:O5"/>
    <mergeCell ref="A7:A8"/>
    <mergeCell ref="B7:B8"/>
    <mergeCell ref="D7:I7"/>
    <mergeCell ref="J7:J8"/>
    <mergeCell ref="K7:K8"/>
    <mergeCell ref="L7:N7"/>
    <mergeCell ref="C7:C8"/>
  </mergeCells>
  <pageMargins left="0.70866141732283472" right="0.70866141732283472" top="0.55118110236220474" bottom="0.55118110236220474" header="0" footer="0"/>
  <pageSetup paperSize="9" scale="78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Дрыгина Ксения Федоровна</cp:lastModifiedBy>
  <cp:lastPrinted>2018-12-12T07:44:19Z</cp:lastPrinted>
  <dcterms:created xsi:type="dcterms:W3CDTF">2016-09-26T13:34:20Z</dcterms:created>
  <dcterms:modified xsi:type="dcterms:W3CDTF">2026-05-12T07:37:51Z</dcterms:modified>
</cp:coreProperties>
</file>