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770AF1C9-4A76-4452-9B94-A43457BBD373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обосн" sheetId="8" r:id="rId1"/>
  </sheets>
  <calcPr calcId="191029"/>
</workbook>
</file>

<file path=xl/calcChain.xml><?xml version="1.0" encoding="utf-8"?>
<calcChain xmlns="http://schemas.openxmlformats.org/spreadsheetml/2006/main">
  <c r="L9" i="8" l="1"/>
  <c r="M9" i="8" s="1"/>
  <c r="N9" i="8" s="1"/>
  <c r="J9" i="8"/>
  <c r="O9" i="8" l="1"/>
  <c r="O10" i="8" s="1"/>
  <c r="I9" i="8"/>
  <c r="K9" i="8" s="1"/>
</calcChain>
</file>

<file path=xl/sharedStrings.xml><?xml version="1.0" encoding="utf-8"?>
<sst xmlns="http://schemas.openxmlformats.org/spreadsheetml/2006/main" count="30" uniqueCount="30">
  <si>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</si>
  <si>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</si>
  <si>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</si>
  <si>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</si>
  <si>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</si>
  <si>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</si>
  <si>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</si>
  <si>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</si>
  <si>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</si>
  <si>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</si>
  <si>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</si>
  <si>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</si>
  <si>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</si>
  <si>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</si>
  <si>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</si>
  <si>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</si>
  <si>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</si>
  <si>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</si>
  <si>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</si>
  <si>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</si>
  <si>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Метод сопоставимых рыночных цен (анализ рынка)</t>
  </si>
  <si>
    <t>Наименование объекта закупки</t>
  </si>
  <si>
    <t>Цена включает в себя затраты на уплату налогов, сборов и других обязательных платежей.</t>
  </si>
  <si>
    <t>Ценовое предложение №1</t>
  </si>
  <si>
    <t xml:space="preserve">Ценовое предложение №2 </t>
  </si>
  <si>
    <t>Ценовое предложение №3</t>
  </si>
  <si>
    <t>В результате проведенного расчета, на основании минимального КП и в соответствии со статьей 34 БК РФ Н(М)ЦК составила:</t>
  </si>
  <si>
    <t>УПАК</t>
  </si>
  <si>
    <t xml:space="preserve">Обоснование начальной (максимальной) цены контракта
</t>
  </si>
  <si>
    <t>Защитная маска (50 шт в упак)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</si>
</sst>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"/>
    <numFmt numFmtId="166" formatCode="#,##0.00\ _₽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2" fillId="0" borderId="0" xfId="0" applyFont="1"/>
    <xf numFmtId="0" fontId="3" fillId="0" borderId="0" xfId="0" applyFont="1"/>
    <xf numFmtId="0" fontId="9" fillId="0" borderId="0" xfId="0" applyFont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distributed" vertical="top" wrapText="1" justifyLastLine="1"/>
    </xf>
    <xf numFmtId="1" fontId="9" fillId="4" borderId="1" xfId="0" applyNumberFormat="1" applyFont="1" applyFill="1" applyBorder="1" applyAlignment="1">
      <alignment horizontal="distributed" vertical="top" wrapText="1" justifyLastLine="1"/>
    </xf>
    <xf numFmtId="164" fontId="9" fillId="4" borderId="1" xfId="0" applyNumberFormat="1" applyFont="1" applyFill="1" applyBorder="1" applyAlignment="1">
      <alignment horizontal="distributed" vertical="top" wrapText="1" justifyLastLine="1"/>
    </xf>
    <xf numFmtId="0" fontId="9" fillId="4" borderId="1" xfId="0" applyFont="1" applyFill="1" applyBorder="1" applyAlignment="1">
      <alignment horizontal="distributed" vertical="top" justifyLastLine="1"/>
    </xf>
    <xf numFmtId="10" fontId="9" fillId="4" borderId="1" xfId="0" applyNumberFormat="1" applyFont="1" applyFill="1" applyBorder="1" applyAlignment="1">
      <alignment horizontal="distributed" vertical="top" justifyLastLine="1"/>
    </xf>
    <xf numFmtId="2" fontId="9" fillId="4" borderId="1" xfId="0" applyNumberFormat="1" applyFont="1" applyFill="1" applyBorder="1" applyAlignment="1">
      <alignment horizontal="distributed" vertical="top" wrapText="1" justifyLastLine="1"/>
    </xf>
    <xf numFmtId="165" fontId="9" fillId="4" borderId="1" xfId="0" applyNumberFormat="1" applyFont="1" applyFill="1" applyBorder="1" applyAlignment="1">
      <alignment horizontal="distributed" vertical="top" wrapText="1" justifyLastLine="1"/>
    </xf>
    <xf numFmtId="4" fontId="9" fillId="4" borderId="1" xfId="0" applyNumberFormat="1" applyFont="1" applyFill="1" applyBorder="1" applyAlignment="1">
      <alignment horizontal="center" vertical="top" wrapText="1" justifyLastLine="1"/>
    </xf>
    <xf numFmtId="4" fontId="9" fillId="4" borderId="11" xfId="0" applyNumberFormat="1" applyFont="1" applyFill="1" applyBorder="1" applyAlignment="1">
      <alignment horizontal="center" vertical="top" wrapText="1" justifyLastLine="1"/>
    </xf>
    <xf numFmtId="0" fontId="9" fillId="4" borderId="10" xfId="0" applyFont="1" applyFill="1" applyBorder="1" applyAlignment="1">
      <alignment horizontal="distributed" vertical="top" wrapText="1" justifyLastLine="1"/>
    </xf>
    <xf numFmtId="0" fontId="9" fillId="3" borderId="8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5" fillId="5" borderId="5" xfId="0" applyFont="1" applyFill="1" applyBorder="1" applyAlignment="1">
      <alignment horizontal="center" vertical="center" textRotation="90" wrapText="1"/>
    </xf>
    <xf numFmtId="166" fontId="11" fillId="4" borderId="1" xfId="0" applyNumberFormat="1" applyFont="1" applyFill="1" applyBorder="1" applyAlignment="1">
      <alignment horizontal="center" vertical="top" wrapText="1"/>
    </xf>
    <xf numFmtId="166" fontId="12" fillId="0" borderId="1" xfId="0" applyNumberFormat="1" applyFont="1" applyBorder="1" applyAlignment="1">
      <alignment horizontal="center" vertical="top" wrapText="1"/>
    </xf>
    <xf numFmtId="166" fontId="11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top" wrapText="1"/>
      <protection locked="0"/>
    </xf>
    <xf numFmtId="0" fontId="4" fillId="0" borderId="9" xfId="0" applyFont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tabSelected="1" topLeftCell="A2" zoomScaleNormal="100" workbookViewId="0">
      <selection activeCell="I11" sqref="I11"/>
    </sheetView>
  </sheetViews>
  <sheetFormatPr defaultRowHeight="12.75" x14ac:dyDescent="0.2"/>
  <cols>
    <col min="1" max="1" width="4.7109375" style="1" customWidth="1"/>
    <col min="2" max="2" width="27" style="1" customWidth="1"/>
    <col min="3" max="3" width="5.85546875" style="1" customWidth="1"/>
    <col min="4" max="4" width="6.85546875" style="1" customWidth="1"/>
    <col min="5" max="5" width="9.7109375" style="1" customWidth="1"/>
    <col min="6" max="7" width="9.85546875" style="1" customWidth="1"/>
    <col min="8" max="8" width="7.28515625" style="1" customWidth="1"/>
    <col min="9" max="9" width="13.140625" style="1" customWidth="1"/>
    <col min="10" max="10" width="15.42578125" style="1" customWidth="1"/>
    <col min="11" max="11" width="14.28515625" style="1" customWidth="1"/>
    <col min="12" max="12" width="22.7109375" style="1" customWidth="1"/>
    <col min="13" max="13" width="13.85546875" style="1" customWidth="1"/>
    <col min="14" max="14" width="11" style="1" customWidth="1"/>
    <col min="15" max="15" width="12.140625" style="1" customWidth="1"/>
    <col min="16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17" ht="15.75" hidden="1" x14ac:dyDescent="0.25">
      <c r="J1" s="2" t="s">
        <v>1</v>
      </c>
    </row>
    <row r="2" spans="1:17" ht="15.75" x14ac:dyDescent="0.25">
      <c r="J2" s="2"/>
      <c r="M2" s="41"/>
      <c r="N2" s="41"/>
      <c r="O2" s="41"/>
    </row>
    <row r="3" spans="1:17" ht="65.25" customHeight="1" x14ac:dyDescent="0.2">
      <c r="A3" s="58" t="s">
        <v>28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</row>
    <row r="4" spans="1:17" ht="15.75" customHeight="1" x14ac:dyDescent="0.2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7" ht="48" customHeight="1" x14ac:dyDescent="0.2">
      <c r="A5" s="45" t="s">
        <v>18</v>
      </c>
      <c r="B5" s="46"/>
      <c r="C5" s="47" t="s">
        <v>20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9"/>
    </row>
    <row r="6" spans="1:17" ht="32.25" customHeight="1" x14ac:dyDescent="0.2">
      <c r="A6" s="45" t="s">
        <v>19</v>
      </c>
      <c r="B6" s="4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46"/>
    </row>
    <row r="7" spans="1:17" x14ac:dyDescent="0.2">
      <c r="A7" s="56" t="s">
        <v>2</v>
      </c>
      <c r="B7" s="56" t="s">
        <v>21</v>
      </c>
      <c r="C7" s="61" t="s">
        <v>3</v>
      </c>
      <c r="D7" s="63" t="s">
        <v>0</v>
      </c>
      <c r="E7" s="59" t="s">
        <v>4</v>
      </c>
      <c r="F7" s="59"/>
      <c r="G7" s="59"/>
      <c r="H7" s="59"/>
      <c r="I7" s="54" t="s">
        <v>5</v>
      </c>
      <c r="J7" s="54"/>
      <c r="K7" s="54"/>
      <c r="L7" s="55" t="s">
        <v>6</v>
      </c>
      <c r="M7" s="55"/>
      <c r="N7" s="55"/>
      <c r="O7" s="55"/>
    </row>
    <row r="8" spans="1:17" ht="150.75" x14ac:dyDescent="0.2">
      <c r="A8" s="57"/>
      <c r="B8" s="57"/>
      <c r="C8" s="62"/>
      <c r="D8" s="64"/>
      <c r="E8" s="37" t="s">
        <v>23</v>
      </c>
      <c r="F8" s="37" t="s">
        <v>24</v>
      </c>
      <c r="G8" s="37" t="s">
        <v>25</v>
      </c>
      <c r="H8" s="23" t="s">
        <v>7</v>
      </c>
      <c r="I8" s="21" t="s">
        <v>8</v>
      </c>
      <c r="J8" s="22" t="s">
        <v>9</v>
      </c>
      <c r="K8" s="22" t="s">
        <v>10</v>
      </c>
      <c r="L8" s="22" t="s">
        <v>11</v>
      </c>
      <c r="M8" s="23" t="s">
        <v>12</v>
      </c>
      <c r="N8" s="23" t="s">
        <v>13</v>
      </c>
      <c r="O8" s="23" t="s">
        <v>14</v>
      </c>
      <c r="P8" s="60"/>
    </row>
    <row r="9" spans="1:17" s="3" customFormat="1" x14ac:dyDescent="0.2">
      <c r="A9" s="35">
        <v>1</v>
      </c>
      <c r="B9" s="36" t="s">
        <v>29</v>
      </c>
      <c r="C9" s="34" t="s">
        <v>27</v>
      </c>
      <c r="D9" s="25">
        <v>2</v>
      </c>
      <c r="E9" s="38">
        <v>101</v>
      </c>
      <c r="F9" s="39">
        <v>106.48</v>
      </c>
      <c r="G9" s="40">
        <v>103.63</v>
      </c>
      <c r="H9" s="26">
        <v>3</v>
      </c>
      <c r="I9" s="27">
        <f t="shared" ref="I9" si="0">AVERAGE(E9:G9)</f>
        <v>103.70333333333333</v>
      </c>
      <c r="J9" s="28">
        <f>STDEV(E9:G9)</f>
        <v>2.7407359109066576</v>
      </c>
      <c r="K9" s="29">
        <f>J9/I9</f>
        <v>2.6428619243097209E-2</v>
      </c>
      <c r="L9" s="30">
        <f>((D9/H9)*(SUM(E9:G9)))</f>
        <v>207.40666666666667</v>
      </c>
      <c r="M9" s="31">
        <f>L9/D9</f>
        <v>103.70333333333333</v>
      </c>
      <c r="N9" s="32">
        <f>ROUND(M9,2)</f>
        <v>103.7</v>
      </c>
      <c r="O9" s="33">
        <f t="shared" ref="O9" si="1">N9*D9</f>
        <v>207.4</v>
      </c>
      <c r="P9" s="60"/>
      <c r="Q9" s="1"/>
    </row>
    <row r="10" spans="1:17" x14ac:dyDescent="0.2">
      <c r="A10" s="4"/>
      <c r="B10" s="5"/>
      <c r="C10" s="5"/>
      <c r="D10" s="5"/>
      <c r="E10" s="6">
        <v>202</v>
      </c>
      <c r="F10" s="6"/>
      <c r="G10" s="6"/>
      <c r="H10" s="7"/>
      <c r="I10" s="8"/>
      <c r="J10" s="9"/>
      <c r="K10" s="10"/>
      <c r="L10" s="11"/>
      <c r="M10" s="12"/>
      <c r="N10" s="11" t="s">
        <v>15</v>
      </c>
      <c r="O10" s="13">
        <f>SUM(O9:O9)</f>
        <v>207.4</v>
      </c>
    </row>
    <row r="11" spans="1:17" ht="36.75" customHeight="1" x14ac:dyDescent="0.2">
      <c r="A11" s="42" t="s">
        <v>26</v>
      </c>
      <c r="B11" s="42"/>
      <c r="C11" s="42"/>
      <c r="D11" s="42"/>
      <c r="E11" s="42"/>
      <c r="F11" s="42"/>
      <c r="G11" s="42"/>
      <c r="H11" s="42"/>
      <c r="I11" s="14">
        <v>202</v>
      </c>
      <c r="J11" s="15" t="s">
        <v>16</v>
      </c>
      <c r="K11" s="15"/>
      <c r="L11" s="15"/>
      <c r="M11" s="15"/>
      <c r="N11" s="15"/>
      <c r="O11" s="14"/>
    </row>
    <row r="12" spans="1:17" s="16" customFormat="1" ht="20.25" customHeight="1" x14ac:dyDescent="0.25">
      <c r="A12" s="51" t="s">
        <v>22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</row>
    <row r="13" spans="1:17" s="17" customFormat="1" ht="75.75" customHeight="1" x14ac:dyDescent="0.25">
      <c r="A13" s="51" t="s">
        <v>17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</row>
    <row r="14" spans="1:17" s="16" customFormat="1" ht="34.5" customHeight="1" x14ac:dyDescent="0.25">
      <c r="A14" s="52"/>
      <c r="B14" s="52"/>
      <c r="C14" s="43"/>
      <c r="D14" s="43"/>
      <c r="E14" s="43"/>
      <c r="F14" s="43"/>
      <c r="G14" s="43"/>
      <c r="H14" s="43"/>
      <c r="I14" s="43"/>
      <c r="J14" s="18"/>
      <c r="K14" s="18"/>
      <c r="L14" s="18"/>
      <c r="M14" s="18"/>
      <c r="N14" s="18"/>
      <c r="O14" s="18"/>
    </row>
    <row r="15" spans="1:17" s="16" customFormat="1" ht="15.75" x14ac:dyDescent="0.2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18"/>
      <c r="P15" s="19"/>
    </row>
    <row r="16" spans="1:17" ht="15.75" x14ac:dyDescent="0.25">
      <c r="A16" s="50"/>
      <c r="B16" s="50"/>
      <c r="C16" s="2"/>
      <c r="D16" s="2"/>
      <c r="E16" s="2"/>
      <c r="F16" s="2"/>
      <c r="G16" s="2"/>
      <c r="H16" s="2"/>
      <c r="J16" s="50"/>
      <c r="K16" s="50"/>
    </row>
    <row r="17" spans="1:15" s="18" customFormat="1" ht="15.75" x14ac:dyDescent="0.25">
      <c r="A17" s="43"/>
      <c r="B17" s="43"/>
      <c r="C17" s="43"/>
      <c r="D17" s="43"/>
      <c r="E17" s="43"/>
      <c r="F17" s="43"/>
      <c r="G17" s="43"/>
      <c r="H17" s="20"/>
    </row>
    <row r="18" spans="1:15" s="18" customFormat="1" ht="1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20" spans="1:15" s="18" customFormat="1" ht="1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</sheetData>
  <mergeCells count="23">
    <mergeCell ref="A12:O12"/>
    <mergeCell ref="A3:O3"/>
    <mergeCell ref="A5:B5"/>
    <mergeCell ref="E7:H7"/>
    <mergeCell ref="P8:P9"/>
    <mergeCell ref="C7:C8"/>
    <mergeCell ref="D7:D8"/>
    <mergeCell ref="M2:O2"/>
    <mergeCell ref="A11:H11"/>
    <mergeCell ref="A17:G17"/>
    <mergeCell ref="C14:I14"/>
    <mergeCell ref="A15:N15"/>
    <mergeCell ref="A6:B6"/>
    <mergeCell ref="C5:O5"/>
    <mergeCell ref="A16:B16"/>
    <mergeCell ref="J16:K16"/>
    <mergeCell ref="A13:O13"/>
    <mergeCell ref="A14:B14"/>
    <mergeCell ref="C6:O6"/>
    <mergeCell ref="I7:K7"/>
    <mergeCell ref="L7:O7"/>
    <mergeCell ref="A7:A8"/>
    <mergeCell ref="B7:B8"/>
  </mergeCells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2026-05-07T10:19:49Z</dcterms:modified>
</cp:coreProperties>
</file>