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расчет" sheetId="2" r:id="rId1"/>
  </sheets>
  <externalReferences>
    <externalReference r:id="rId2"/>
    <externalReference r:id="rId3"/>
    <externalReference r:id="rId4"/>
  </externalReferences>
  <definedNames>
    <definedName name="Лок1">[1]Титульный!$C$13</definedName>
    <definedName name="Лок11">[1]Титульный!$E$13</definedName>
    <definedName name="лок2">[1]Титульный!$C$14</definedName>
    <definedName name="Лок21">[1]Титульный!$E$14</definedName>
    <definedName name="Лок3">[1]Титульный!$C$15</definedName>
    <definedName name="Лок31">[1]Титульный!$E$15</definedName>
    <definedName name="Лок4">[1]Титульный!$C$16</definedName>
    <definedName name="Лок41">[1]Титульный!$E$16</definedName>
    <definedName name="Макс_Кт_Вар">[1]Служебный!$C$5</definedName>
    <definedName name="Период">[1]Титульный!$C$5</definedName>
    <definedName name="РП">[1]Титульный!$C$10</definedName>
    <definedName name="Сценарий">[1]Титульный!$C$7</definedName>
    <definedName name="ЦС">[1]Титульный!$C$11</definedName>
    <definedName name="ЦФУ">[1]Титульный!$C$3</definedName>
  </definedNames>
  <calcPr calcId="152511"/>
</workbook>
</file>

<file path=xl/calcChain.xml><?xml version="1.0" encoding="utf-8"?>
<calcChain xmlns="http://schemas.openxmlformats.org/spreadsheetml/2006/main">
  <c r="N14" i="2" l="1"/>
  <c r="N13" i="2"/>
  <c r="K14" i="2"/>
  <c r="K13" i="2"/>
  <c r="J14" i="2"/>
  <c r="J13" i="2"/>
  <c r="L14" i="2" l="1"/>
  <c r="L13" i="2"/>
  <c r="A15" i="2"/>
  <c r="N15" i="2" l="1"/>
</calcChain>
</file>

<file path=xl/sharedStrings.xml><?xml version="1.0" encoding="utf-8"?>
<sst xmlns="http://schemas.openxmlformats.org/spreadsheetml/2006/main" count="30" uniqueCount="26">
  <si>
    <t>Профессиональное гигиеническое обучение с аттестацией</t>
  </si>
  <si>
    <t>Оформление новой ЛМК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</si>
  <si>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</si>
  <si>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</si>
  <si>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</si>
  <si>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</si>
  <si>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</si>
  <si>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</si>
  <si>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 
</t>
  </si>
  <si>
    <t xml:space="preserve">Коэффициент вариации, % 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</si>
  <si>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</si>
  <si>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</si>
  <si>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</si>
  <si>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</si>
  <si>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</si>
  <si>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 xml:space="preserve">Источник инф. № 4
Вх.№ </t>
  </si>
  <si>
    <t xml:space="preserve">Источник инф. № 5
Вх.№ </t>
  </si>
  <si>
    <t>Заведующий                                                                                 И.Ю. Канатаева</t>
  </si>
  <si>
    <t>чел</t>
  </si>
  <si>
    <t>-</t>
  </si>
  <si>
    <t xml:space="preserve">Расчет начальной (максимальной) цены контракта </t>
  </si>
  <si>
    <t>(указывается предмет контракта )</t>
  </si>
  <si>
    <t>Государственное бюджетное дошкольное образовательное учреждение детский сад № 27 Калининского района Санкт - Петербурга.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</si>
  <si>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</si>
  <si>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</si>
  <si>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Оказание услуг по оформлению новой ЛМК и профессиональному гигиеническому обучению с аттестацией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</si>
</sst>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42">
    <xf numFmtId="0" fontId="0" fillId="0" borderId="0" xfId="0"/>
    <xf numFmtId="43" fontId="6" fillId="3" borderId="3" xfId="1" applyFont="1" applyFill="1" applyBorder="1" applyAlignment="1" applyProtection="1">
      <alignment horizontal="right" vertical="top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2" borderId="1" xfId="1" applyNumberFormat="1" applyFont="1" applyFill="1" applyBorder="1" applyAlignment="1" applyProtection="1">
      <alignment horizontal="center" vertical="center" wrapText="1"/>
    </xf>
    <xf numFmtId="0" fontId="8" fillId="2" borderId="1" xfId="1" applyNumberFormat="1" applyFont="1" applyFill="1" applyBorder="1" applyAlignment="1" applyProtection="1">
      <alignment horizontal="center" vertical="center" wrapText="1"/>
    </xf>
    <xf numFmtId="43" fontId="6" fillId="0" borderId="5" xfId="1" applyFont="1" applyBorder="1" applyAlignment="1" applyProtection="1">
      <alignment horizontal="right" vertical="center"/>
    </xf>
    <xf numFmtId="43" fontId="7" fillId="2" borderId="5" xfId="1" applyFont="1" applyFill="1" applyBorder="1" applyAlignment="1" applyProtection="1">
      <alignment horizontal="right" vertical="center"/>
    </xf>
    <xf numFmtId="43" fontId="6" fillId="0" borderId="6" xfId="1" applyFont="1" applyBorder="1" applyAlignment="1" applyProtection="1">
      <alignment horizontal="right" vertical="center"/>
    </xf>
    <xf numFmtId="0" fontId="4" fillId="3" borderId="7" xfId="2" applyFont="1" applyFill="1" applyBorder="1" applyAlignment="1" applyProtection="1">
      <alignment vertical="top"/>
    </xf>
    <xf numFmtId="0" fontId="2" fillId="3" borderId="2" xfId="0" applyFont="1" applyFill="1" applyBorder="1" applyProtection="1"/>
    <xf numFmtId="43" fontId="5" fillId="3" borderId="2" xfId="1" applyFont="1" applyFill="1" applyBorder="1" applyProtection="1"/>
    <xf numFmtId="43" fontId="2" fillId="3" borderId="2" xfId="1" applyFont="1" applyFill="1" applyBorder="1" applyProtection="1"/>
    <xf numFmtId="43" fontId="7" fillId="3" borderId="3" xfId="1" applyFont="1" applyFill="1" applyBorder="1" applyAlignment="1" applyProtection="1">
      <alignment horizontal="right" vertical="top"/>
    </xf>
    <xf numFmtId="0" fontId="6" fillId="0" borderId="4" xfId="2" applyFont="1" applyBorder="1" applyAlignment="1" applyProtection="1">
      <alignment horizontal="center" vertical="top"/>
    </xf>
    <xf numFmtId="43" fontId="6" fillId="4" borderId="5" xfId="1" applyFont="1" applyFill="1" applyBorder="1" applyAlignment="1" applyProtection="1">
      <alignment horizontal="right" vertical="center"/>
    </xf>
    <xf numFmtId="43" fontId="6" fillId="4" borderId="3" xfId="1" applyFont="1" applyFill="1" applyBorder="1" applyAlignment="1" applyProtection="1">
      <alignment horizontal="right" vertical="top"/>
      <protection locked="0"/>
    </xf>
    <xf numFmtId="0" fontId="8" fillId="0" borderId="0" xfId="0" applyFont="1" applyAlignment="1">
      <alignment vertical="top"/>
    </xf>
    <xf numFmtId="0" fontId="8" fillId="0" borderId="0" xfId="0" applyFont="1" applyBorder="1" applyAlignment="1">
      <alignment vertical="top"/>
    </xf>
    <xf numFmtId="0" fontId="6" fillId="0" borderId="11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/>
    </xf>
    <xf numFmtId="0" fontId="6" fillId="5" borderId="1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4" fontId="6" fillId="5" borderId="1" xfId="0" applyNumberFormat="1" applyFont="1" applyFill="1" applyBorder="1" applyAlignment="1">
      <alignment horizontal="center" vertical="top" wrapText="1"/>
    </xf>
    <xf numFmtId="43" fontId="8" fillId="2" borderId="1" xfId="1" applyFont="1" applyFill="1" applyBorder="1" applyAlignment="1" applyProtection="1">
      <alignment horizontal="center" vertical="center" wrapText="1"/>
    </xf>
    <xf numFmtId="43" fontId="6" fillId="0" borderId="5" xfId="1" applyFont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9" fillId="5" borderId="0" xfId="0" applyFont="1" applyFill="1" applyAlignment="1">
      <alignment horizontal="center" vertical="center" wrapText="1"/>
    </xf>
    <xf numFmtId="0" fontId="2" fillId="5" borderId="14" xfId="0" applyFont="1" applyFill="1" applyBorder="1" applyAlignment="1">
      <alignment horizontal="center"/>
    </xf>
    <xf numFmtId="0" fontId="10" fillId="5" borderId="0" xfId="0" applyFont="1" applyFill="1" applyAlignment="1">
      <alignment horizontal="center" vertical="center"/>
    </xf>
    <xf numFmtId="0" fontId="2" fillId="5" borderId="0" xfId="0" applyFont="1" applyFill="1"/>
    <xf numFmtId="0" fontId="2" fillId="5" borderId="0" xfId="0" applyFont="1" applyFill="1" applyAlignment="1">
      <alignment wrapText="1"/>
    </xf>
    <xf numFmtId="0" fontId="9" fillId="5" borderId="0" xfId="0" applyFont="1" applyFill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2" fillId="5" borderId="15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_Лист1" xfId="2"/>
    <cellStyle name="Финансовый" xfId="1" builtinId="3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9</xdr:row>
      <xdr:rowOff>438150</xdr:rowOff>
    </xdr:from>
    <xdr:to>
      <xdr:col>10</xdr:col>
      <xdr:colOff>1266825</xdr:colOff>
      <xdr:row>11</xdr:row>
      <xdr:rowOff>539468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6450" y="523875"/>
          <a:ext cx="1133475" cy="920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257175</xdr:colOff>
      <xdr:row>10</xdr:row>
      <xdr:rowOff>76200</xdr:rowOff>
    </xdr:from>
    <xdr:to>
      <xdr:col>11</xdr:col>
      <xdr:colOff>1200150</xdr:colOff>
      <xdr:row>11</xdr:row>
      <xdr:rowOff>572376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53775" y="676275"/>
          <a:ext cx="942975" cy="800976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40;&#1044;&#1067;/&#1041;&#1070;&#1044;&#1046;&#1045;&#1058;%202026/&#1057;&#1043;&#1047;%20&#1089;&#1074;&#1086;&#1076;%20&#1055;&#1060;&#1061;&#1044;,%20&#1088;&#1072;&#1089;&#1095;&#1077;&#1090;&#1099;/&#1064;&#1040;&#1041;&#1051;&#1054;&#1053;%20&#1050;&#1072;&#1083;&#1080;&#1085;&#1080;&#1085;&#1089;&#1082;&#1080;&#1081;%202026%20&#1075;%20%20&#1044;&#1054;&#1059;,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server\&#1055;&#1060;&#1054;$\&#1057;&#1040;&#1044;&#1067;\&#1041;&#1070;&#1044;&#1046;&#1045;&#1058;%202026\&#1057;&#1043;&#1047;%20&#1089;&#1074;&#1086;&#1076;%20&#1055;&#1060;&#1061;&#1044;,%20&#1088;&#1072;&#1089;&#1095;&#1077;&#1090;&#1099;\&#1064;&#1040;&#1041;&#1051;&#1054;&#1053;%20&#1050;&#1072;&#1083;&#1080;&#1085;&#1080;&#1085;&#1089;&#1082;&#1080;&#1081;%202026%20&#1075;%20%20&#1044;&#1054;&#1059;,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server\&#1055;&#1060;&#1054;$\&#1057;&#1040;&#1044;&#1067;\&#1041;&#1070;&#1044;&#1046;&#1045;&#1058;%202024\&#1088;&#1072;&#1089;&#1095;&#1077;&#1090;&#1099;%20&#1074;%20&#1089;&#1074;&#1086;&#1076;\&#1084;&#1077;&#1076;&#1086;&#1089;&#1084;&#1086;&#1090;&#1088;%20&#1085;&#1077;%20&#1073;&#1088;&#1072;&#1090;&#1100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Расчет"/>
      <sheetName val="Служебный"/>
      <sheetName val="Свод ПФХД"/>
      <sheetName val="ПФХД"/>
      <sheetName val="221-связь ПФО"/>
      <sheetName val="221-связь инд"/>
      <sheetName val="221-1"/>
      <sheetName val="221-2"/>
      <sheetName val="221-3"/>
      <sheetName val="221-4"/>
      <sheetName val="221-5"/>
      <sheetName val="222 112- разъезды ПФО "/>
      <sheetName val="222 244- проезд билет 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2-9"/>
      <sheetName val="223 отходы ПФО "/>
      <sheetName val="224-инд"/>
      <sheetName val="225 - инд"/>
      <sheetName val="225 -АРМ"/>
      <sheetName val="225 - обсл. инж. сетей"/>
      <sheetName val="225 - обсл технологич оборуд"/>
      <sheetName val="225 крупногаб "/>
      <sheetName val="225 - Дератизация"/>
      <sheetName val="225 - Камерное"/>
      <sheetName val="225 - часы"/>
      <sheetName val="225 - антиковидная обр"/>
      <sheetName val="225 - противоклещевая обраб"/>
      <sheetName val="225 -Электроизмерения"/>
      <sheetName val="225 -огнетушители"/>
      <sheetName val="225 -вентиляция"/>
      <sheetName val="225 - Стрелец"/>
      <sheetName val="225 - КСОБ"/>
      <sheetName val="225 - Санитария"/>
      <sheetName val="225 сан 1"/>
      <sheetName val="225 сан 2"/>
      <sheetName val="225 сан 3"/>
      <sheetName val="225 - УУТЭ"/>
      <sheetName val="225 - Водомерные узлы"/>
      <sheetName val="225 - противопож.водопровод"/>
      <sheetName val="226 Техотчет"/>
      <sheetName val="226-1"/>
      <sheetName val="226-2"/>
      <sheetName val="226 - эл. документооб"/>
      <sheetName val="226 - Тревож.сигн"/>
      <sheetName val="226 - охрана"/>
      <sheetName val="226 -медосм"/>
      <sheetName val="226 -обучение "/>
      <sheetName val="226 -инд"/>
      <sheetName val="227- инд"/>
      <sheetName val="228- инд "/>
      <sheetName val="310- мебель"/>
      <sheetName val="310-оборудование "/>
      <sheetName val="310_Поставка оборудования"/>
      <sheetName val="341_Поставка медикаментов"/>
      <sheetName val="345- пошив формы"/>
      <sheetName val="345- поставка СИЗ"/>
      <sheetName val="346- хоз товары"/>
      <sheetName val="346-офисная бумага)"/>
      <sheetName val="346-канцтовары"/>
      <sheetName val="346- бутилированная вода"/>
      <sheetName val="346- расх.мат.для басс."/>
      <sheetName val="346-  индив картриджи"/>
      <sheetName val="344- инд"/>
      <sheetName val="345-инд"/>
      <sheetName val="291 имущ "/>
      <sheetName val="291 земля "/>
      <sheetName val="291,297"/>
    </sheetNames>
    <sheetDataSet>
      <sheetData sheetId="0">
        <row r="3">
          <cell r="C3" t="str">
            <v>ГБДОУ № 75 Калининского района Санкт-Петербурга</v>
          </cell>
        </row>
        <row r="5">
          <cell r="C5">
            <v>2026</v>
          </cell>
        </row>
        <row r="7">
          <cell r="C7" t="str">
            <v>Бюджет на очередной финансовый год</v>
          </cell>
        </row>
        <row r="10">
          <cell r="C10" t="str">
            <v>0701</v>
          </cell>
        </row>
        <row r="11">
          <cell r="C11" t="str">
            <v>0250020010</v>
          </cell>
        </row>
        <row r="13">
          <cell r="C13" t="str">
            <v>195427, Санкт-Петербург,  Светлановский пр. , д.69, корп.2,  литер А</v>
          </cell>
          <cell r="E13" t="str">
            <v>000000248</v>
          </cell>
        </row>
        <row r="14">
          <cell r="C14" t="str">
            <v/>
          </cell>
          <cell r="E14" t="str">
            <v/>
          </cell>
        </row>
        <row r="15">
          <cell r="C15" t="str">
            <v/>
          </cell>
          <cell r="E15" t="str">
            <v/>
          </cell>
        </row>
        <row r="16">
          <cell r="C16" t="str">
            <v/>
          </cell>
          <cell r="E16" t="str">
            <v/>
          </cell>
        </row>
      </sheetData>
      <sheetData sheetId="1" refreshError="1"/>
      <sheetData sheetId="2" refreshError="1"/>
      <sheetData sheetId="3">
        <row r="3">
          <cell r="C3" t="str">
            <v>Слишком большой разброс цен! Позиция не будет загружена</v>
          </cell>
        </row>
        <row r="5">
          <cell r="C5">
            <v>33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ужебный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Расчет"/>
      <sheetName val="Служебный"/>
      <sheetName val="Свод ПФХД"/>
      <sheetName val="ПФХД"/>
      <sheetName val="221-связь ПЭО"/>
      <sheetName val="221-связь инд"/>
      <sheetName val="221-1"/>
      <sheetName val="221-2"/>
      <sheetName val="221-3"/>
      <sheetName val="221-4"/>
      <sheetName val="221-5"/>
      <sheetName val="222 - разъезды ПЭО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2-9"/>
      <sheetName val="223 отходы "/>
      <sheetName val="223 крупногаб"/>
      <sheetName val="224-инд"/>
      <sheetName val="225 - инд"/>
      <sheetName val="225 -АРМ"/>
      <sheetName val="225 - обсл. инж. сетей"/>
      <sheetName val="225 - обсл технологич оборуд"/>
      <sheetName val="225 - Дератизация"/>
      <sheetName val="225 - антиковидная обр"/>
      <sheetName val="225 -Электроизмерения"/>
      <sheetName val="225 - Камерное"/>
      <sheetName val="225 - часы"/>
      <sheetName val="225 - противоклещевая обраб"/>
      <sheetName val="225 -огнетушители"/>
      <sheetName val="225 -вентиляция"/>
      <sheetName val="225 - Стрелец"/>
      <sheetName val="225 - КСОБ"/>
      <sheetName val="225 - Санитария"/>
      <sheetName val="225 сан 1"/>
      <sheetName val="225 сан 2"/>
      <sheetName val="225 сан 3"/>
      <sheetName val="225 - УУТЭ"/>
      <sheetName val="225 - Водомерные узлы"/>
      <sheetName val="225 - противопож.водопровод"/>
      <sheetName val="226 Техотчет"/>
      <sheetName val="226-1"/>
      <sheetName val="226-2"/>
      <sheetName val="226 - эл. документооб"/>
      <sheetName val="226 - Тревож.сигн"/>
      <sheetName val="226 - охрана"/>
      <sheetName val="226 -медосм"/>
      <sheetName val="226 - инд"/>
      <sheetName val="227- инд"/>
      <sheetName val="228- инд "/>
      <sheetName val="310- мебель"/>
      <sheetName val="310-оборудование "/>
      <sheetName val="310_Поставка оборудования"/>
      <sheetName val="341_Поставка медикаментов"/>
      <sheetName val="346- хоз товары"/>
      <sheetName val="346-офисная бумага)"/>
      <sheetName val="346-канцтовары"/>
      <sheetName val="346- бутилированная вода"/>
      <sheetName val="346- расх.мат.для басс."/>
      <sheetName val="346-  индив картриджи"/>
      <sheetName val="344- инд"/>
      <sheetName val="345-инд"/>
      <sheetName val="291 имущ О-7"/>
      <sheetName val="291 земля О-8"/>
      <sheetName val="291,297"/>
    </sheetNames>
    <sheetDataSet>
      <sheetData sheetId="0">
        <row r="3">
          <cell r="C3" t="str">
            <v>Необходимо выбрать наименование учреждения</v>
          </cell>
        </row>
      </sheetData>
      <sheetData sheetId="1"/>
      <sheetData sheetId="2">
        <row r="3">
          <cell r="C3" t="str">
            <v>Слишком большой разброс цен! Позиция не будет загружена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K21" sqref="K21"/>
    </sheetView>
  </sheetViews>
  <sheetFormatPr defaultRowHeight="15" x14ac:dyDescent="0.25"/>
  <cols>
    <col min="2" max="2" width="47.7109375" customWidth="1"/>
    <col min="8" max="8" width="9.5703125" bestFit="1" customWidth="1"/>
    <col min="11" max="11" width="20" customWidth="1"/>
    <col min="12" max="12" width="21.42578125" customWidth="1"/>
    <col min="14" max="14" width="11.7109375" customWidth="1"/>
  </cols>
  <sheetData>
    <row r="1" spans="1:14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25">
      <c r="A2" s="33" t="s">
        <v>20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x14ac:dyDescent="0.25">
      <c r="A3" s="34" t="s">
        <v>25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x14ac:dyDescent="0.25">
      <c r="A4" s="35" t="s">
        <v>21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x14ac:dyDescent="0.25">
      <c r="A5" s="36"/>
      <c r="B5" s="37"/>
      <c r="C5" s="38"/>
      <c r="D5" s="38"/>
      <c r="E5" s="39"/>
      <c r="F5" s="36"/>
      <c r="G5" s="36"/>
      <c r="H5" s="36"/>
      <c r="I5" s="36"/>
      <c r="J5" s="36"/>
      <c r="K5" s="36"/>
      <c r="L5" s="36"/>
      <c r="M5" s="36"/>
      <c r="N5" s="36"/>
    </row>
    <row r="6" spans="1:14" x14ac:dyDescent="0.25">
      <c r="A6" s="34" t="s">
        <v>22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1:14" x14ac:dyDescent="0.25">
      <c r="A7" s="40" t="s">
        <v>23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1:14" ht="29.25" customHeight="1" x14ac:dyDescent="0.25">
      <c r="A8" s="41" t="s">
        <v>24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4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spans="1:14" s="16" customFormat="1" ht="40.5" customHeight="1" x14ac:dyDescent="0.25">
      <c r="A10" s="22" t="s">
        <v>2</v>
      </c>
      <c r="B10" s="22" t="s">
        <v>3</v>
      </c>
      <c r="C10" s="22" t="s">
        <v>4</v>
      </c>
      <c r="D10" s="23" t="s">
        <v>5</v>
      </c>
      <c r="E10" s="24"/>
      <c r="F10" s="24"/>
      <c r="G10" s="25"/>
      <c r="H10" s="26"/>
      <c r="I10" s="27" t="s">
        <v>6</v>
      </c>
      <c r="J10" s="18" t="s">
        <v>7</v>
      </c>
      <c r="K10" s="18" t="s">
        <v>8</v>
      </c>
      <c r="L10" s="18" t="s">
        <v>9</v>
      </c>
      <c r="M10" s="28" t="s">
        <v>10</v>
      </c>
      <c r="N10" s="29" t="s">
        <v>11</v>
      </c>
    </row>
    <row r="11" spans="1:14" s="16" customFormat="1" ht="24" customHeight="1" x14ac:dyDescent="0.25">
      <c r="A11" s="22"/>
      <c r="B11" s="22"/>
      <c r="C11" s="22"/>
      <c r="D11" s="27" t="s">
        <v>12</v>
      </c>
      <c r="E11" s="27" t="s">
        <v>13</v>
      </c>
      <c r="F11" s="27" t="s">
        <v>14</v>
      </c>
      <c r="G11" s="27" t="s">
        <v>15</v>
      </c>
      <c r="H11" s="27" t="s">
        <v>16</v>
      </c>
      <c r="I11" s="27"/>
      <c r="J11" s="19"/>
      <c r="K11" s="19"/>
      <c r="L11" s="19"/>
      <c r="M11" s="28"/>
      <c r="N11" s="29"/>
    </row>
    <row r="12" spans="1:14" s="16" customFormat="1" ht="60.6" customHeight="1" x14ac:dyDescent="0.25">
      <c r="A12" s="22"/>
      <c r="B12" s="22"/>
      <c r="C12" s="22"/>
      <c r="D12" s="27"/>
      <c r="E12" s="27"/>
      <c r="F12" s="27"/>
      <c r="G12" s="27"/>
      <c r="H12" s="27"/>
      <c r="I12" s="27"/>
      <c r="J12" s="20"/>
      <c r="K12" s="20"/>
      <c r="L12" s="20"/>
      <c r="M12" s="28"/>
      <c r="N12" s="29"/>
    </row>
    <row r="13" spans="1:14" ht="30" x14ac:dyDescent="0.25">
      <c r="A13" s="13">
        <v>1</v>
      </c>
      <c r="B13" s="2" t="s">
        <v>0</v>
      </c>
      <c r="C13" s="3" t="s">
        <v>18</v>
      </c>
      <c r="D13" s="3">
        <v>500</v>
      </c>
      <c r="E13" s="3">
        <v>550</v>
      </c>
      <c r="F13" s="4">
        <v>600</v>
      </c>
      <c r="G13" s="30" t="s">
        <v>19</v>
      </c>
      <c r="H13" s="31" t="s">
        <v>19</v>
      </c>
      <c r="I13" s="5">
        <v>30</v>
      </c>
      <c r="J13" s="5">
        <f>AVERAGE(D13:H13)</f>
        <v>550</v>
      </c>
      <c r="K13" s="6">
        <f>STDEV(D13:H13)</f>
        <v>50</v>
      </c>
      <c r="L13" s="5">
        <f>K13/J13*100</f>
        <v>9.0909090909090917</v>
      </c>
      <c r="M13" s="14">
        <v>500</v>
      </c>
      <c r="N13" s="7">
        <f>M13*I13</f>
        <v>15000</v>
      </c>
    </row>
    <row r="14" spans="1:14" ht="15.75" thickBot="1" x14ac:dyDescent="0.3">
      <c r="A14" s="13">
        <v>2</v>
      </c>
      <c r="B14" s="2" t="s">
        <v>1</v>
      </c>
      <c r="C14" s="3" t="s">
        <v>18</v>
      </c>
      <c r="D14" s="3">
        <v>800</v>
      </c>
      <c r="E14" s="3">
        <v>850</v>
      </c>
      <c r="F14" s="4">
        <v>900</v>
      </c>
      <c r="G14" s="30" t="s">
        <v>19</v>
      </c>
      <c r="H14" s="31" t="s">
        <v>19</v>
      </c>
      <c r="I14" s="5">
        <v>17</v>
      </c>
      <c r="J14" s="5">
        <f>AVERAGE(D14:H14)</f>
        <v>850</v>
      </c>
      <c r="K14" s="6">
        <f>STDEV(D14:H14)</f>
        <v>50</v>
      </c>
      <c r="L14" s="5">
        <f>K14/J14*100</f>
        <v>5.8823529411764701</v>
      </c>
      <c r="M14" s="14">
        <v>800</v>
      </c>
      <c r="N14" s="7">
        <f>M14*I14</f>
        <v>13600</v>
      </c>
    </row>
    <row r="15" spans="1:14" x14ac:dyDescent="0.25">
      <c r="A15" s="8" t="str">
        <f>IF(лок2="","",лок2)</f>
        <v/>
      </c>
      <c r="B15" s="9"/>
      <c r="C15" s="10"/>
      <c r="D15" s="10"/>
      <c r="E15" s="10"/>
      <c r="F15" s="11"/>
      <c r="G15" s="11"/>
      <c r="H15" s="1"/>
      <c r="I15" s="1"/>
      <c r="J15" s="1"/>
      <c r="K15" s="12"/>
      <c r="L15" s="1"/>
      <c r="M15" s="15"/>
      <c r="N15" s="7">
        <f>SUM(N13:N14)</f>
        <v>28600</v>
      </c>
    </row>
    <row r="17" spans="1:14" s="17" customFormat="1" ht="12.75" x14ac:dyDescent="0.25">
      <c r="A17" s="21" t="s">
        <v>17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</sheetData>
  <mergeCells count="22">
    <mergeCell ref="H11:H12"/>
    <mergeCell ref="A2:N2"/>
    <mergeCell ref="A3:N3"/>
    <mergeCell ref="A4:N4"/>
    <mergeCell ref="A6:N6"/>
    <mergeCell ref="A7:N7"/>
    <mergeCell ref="A8:N8"/>
    <mergeCell ref="J10:J12"/>
    <mergeCell ref="A17:N17"/>
    <mergeCell ref="A10:A12"/>
    <mergeCell ref="B10:B12"/>
    <mergeCell ref="C10:C12"/>
    <mergeCell ref="D10:H10"/>
    <mergeCell ref="I10:I12"/>
    <mergeCell ref="K10:K12"/>
    <mergeCell ref="L10:L12"/>
    <mergeCell ref="M10:M12"/>
    <mergeCell ref="N10:N12"/>
    <mergeCell ref="D11:D12"/>
    <mergeCell ref="E11:E12"/>
    <mergeCell ref="F11:F12"/>
    <mergeCell ref="G11:G12"/>
  </mergeCells>
  <pageMargins left="0.7" right="0.7" top="0.75" bottom="0.75" header="0.3" footer="0.3"/>
  <pageSetup paperSize="9" scale="64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23DBCA14-1D63-48DA-931A-7DAF2AD8E8E4}">
            <xm:f>$K15:$K53&gt;'\\cbserver\ПФО$\САДЫ\БЮДЖЕТ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B15:N15</xm:sqref>
        </x14:conditionalFormatting>
        <x14:conditionalFormatting xmlns:xm="http://schemas.microsoft.com/office/excel/2006/main">
          <x14:cfRule type="expression" priority="50" id="{23DBCA14-1D63-48DA-931A-7DAF2AD8E8E4}">
            <xm:f>$K13:$K34&gt;'\\cbserver\ПФО$\САДЫ\БЮДЖЕТ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F13:N14</xm:sqref>
        </x14:conditionalFormatting>
        <x14:conditionalFormatting xmlns:xm="http://schemas.microsoft.com/office/excel/2006/main">
          <x14:cfRule type="expression" priority="51" id="{4678A178-BB66-47B4-9D62-0A1282EC8DF1}">
            <xm:f>$K13:$K34&gt;'\\cbserver\ПФО$\САДЫ\БЮДЖЕТ 2024\расчеты в свод\[медосмотр не брать.xlsm]Служебный'!#REF!</xm:f>
            <x14:dxf>
              <fill>
                <patternFill>
                  <bgColor rgb="FFFF0000"/>
                </patternFill>
              </fill>
            </x14:dxf>
          </x14:cfRule>
          <xm:sqref>C13:E14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2026-05-13T10:15:09Z</dcterms:modified>
</cp:coreProperties>
</file>