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льга\Desktop\Договор _ 2026\ОБУЧЕНИЕ_тепло _электрика\Обучение _тепло,электрика\"/>
    </mc:Choice>
  </mc:AlternateContent>
  <bookViews>
    <workbookView xWindow="0" yWindow="0" windowWidth="25200" windowHeight="11280"/>
  </bookViews>
  <sheets>
    <sheet name="Лист1" sheetId="1" r:id="rId1"/>
    <sheet name="Лист2" sheetId="2" r:id="rId2"/>
    <sheet name="Лист3" sheetId="3" r:id="rId3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7" i="1" l="1"/>
  <c r="K8" i="1" l="1"/>
  <c r="L8" i="1" l="1"/>
  <c r="L7" i="1"/>
  <c r="H7" i="1"/>
  <c r="H8" i="1"/>
  <c r="M7" i="1" l="1"/>
  <c r="N9" i="1"/>
  <c r="M8" i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<sst xmlns="http://schemas.openxmlformats.org/spreadsheetml/2006/main" count="25" uniqueCount="25">
  <si>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</si>
  <si>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</si>
  <si>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</si>
  <si>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</si>
  <si>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</si>
  <si>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</si>
  <si>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</si>
  <si>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</si>
  <si>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</si>
  <si>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</si>
  <si>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</si>
  <si>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</si>
  <si>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t>8=3+4+5+6+7</t>
  </si>
  <si>
    <t>10 = кол-во ответов ИЦИ</t>
  </si>
  <si>
    <t>11=          /10</t>
  </si>
  <si>
    <t>13=8*9/10</t>
  </si>
  <si>
    <t xml:space="preserve">Начальная (максимальная) цена контракта </t>
  </si>
  <si>
    <t xml:space="preserve">V - коэф-нт вариации </t>
  </si>
  <si>
    <t xml:space="preserve">,  руб. </t>
  </si>
  <si>
    <t>v - кол-во (объем) закупаемого товара (работы, услуги), шт.</t>
  </si>
  <si>
    <t>n - кол-во значений, используемых в расчете</t>
  </si>
  <si>
    <t>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товаров, работ, услуг для обеспечения государственных и муниципальных нужд".
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(поставщиком, исполнителем)».
Определение и обоснование НМЦК методом сопоставимых рыночных цен (анализа рынка)
3. Заказчиком было направлены запросы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</t>
  </si>
  <si>
    <t>Специалист по закупкам                                  Каоакатица Ю.В.</t>
  </si>
  <si>
    <t xml:space="preserve">Обучение по программе "Безопасное
обслуживание и эксплуатация электроустановок"
</t>
  </si>
  <si>
    <t xml:space="preserve">Обучение по программе "Безопасное
обслуживание и эксплуатация тепловых энергоустановок"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</si>
</sst>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9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 wrapText="1"/>
    </xf>
    <xf numFmtId="4" fontId="1" fillId="0" borderId="0" xfId="0" applyNumberFormat="1" applyFont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10" fontId="4" fillId="0" borderId="2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0" borderId="0" xfId="0" applyFont="1" applyAlignment="1">
      <alignment wrapText="1"/>
    </xf>
    <xf numFmtId="4" fontId="2" fillId="2" borderId="5" xfId="0" applyNumberFormat="1" applyFont="1" applyFill="1" applyBorder="1" applyAlignment="1">
      <alignment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0" fontId="5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4" fontId="2" fillId="2" borderId="8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2" fillId="0" borderId="12" xfId="0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4" fillId="2" borderId="3" xfId="0" applyNumberFormat="1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8" fillId="0" borderId="0" xfId="0" applyFont="1" applyAlignment="1"/>
    <xf numFmtId="0" fontId="2" fillId="0" borderId="11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45720</xdr:colOff>
      <xdr:row>2</xdr:row>
      <xdr:rowOff>0</xdr:rowOff>
    </xdr:from>
    <xdr:to>
      <xdr:col>13</xdr:col>
      <xdr:colOff>609600</xdr:colOff>
      <xdr:row>2</xdr:row>
      <xdr:rowOff>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t="13635" r="56836" b="28496"/>
        <a:stretch>
          <a:fillRect/>
        </a:stretch>
      </xdr:blipFill>
      <xdr:spPr bwMode="auto">
        <a:xfrm>
          <a:off x="10568940" y="1531620"/>
          <a:ext cx="56388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99060</xdr:colOff>
      <xdr:row>4</xdr:row>
      <xdr:rowOff>457200</xdr:rowOff>
    </xdr:from>
    <xdr:to>
      <xdr:col>7</xdr:col>
      <xdr:colOff>739140</xdr:colOff>
      <xdr:row>4</xdr:row>
      <xdr:rowOff>830580</xdr:rowOff>
    </xdr:to>
    <xdr:pic>
      <xdr:nvPicPr>
        <xdr:cNvPr id="103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905500" y="2567940"/>
          <a:ext cx="64008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196850</xdr:colOff>
      <xdr:row>4</xdr:row>
      <xdr:rowOff>873724</xdr:rowOff>
    </xdr:from>
    <xdr:to>
      <xdr:col>13</xdr:col>
      <xdr:colOff>1035050</xdr:colOff>
      <xdr:row>4</xdr:row>
      <xdr:rowOff>1160779</xdr:rowOff>
    </xdr:to>
    <xdr:pic>
      <xdr:nvPicPr>
        <xdr:cNvPr id="103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001250" y="3674074"/>
          <a:ext cx="838200" cy="2870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45720</xdr:colOff>
      <xdr:row>4</xdr:row>
      <xdr:rowOff>762000</xdr:rowOff>
    </xdr:from>
    <xdr:to>
      <xdr:col>11</xdr:col>
      <xdr:colOff>624840</xdr:colOff>
      <xdr:row>4</xdr:row>
      <xdr:rowOff>1135380</xdr:rowOff>
    </xdr:to>
    <xdr:pic>
      <xdr:nvPicPr>
        <xdr:cNvPr id="103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24900" y="2872740"/>
          <a:ext cx="579120" cy="37338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105410</xdr:colOff>
      <xdr:row>4</xdr:row>
      <xdr:rowOff>755650</xdr:rowOff>
    </xdr:from>
    <xdr:to>
      <xdr:col>12</xdr:col>
      <xdr:colOff>770459</xdr:colOff>
      <xdr:row>4</xdr:row>
      <xdr:rowOff>1079500</xdr:rowOff>
    </xdr:to>
    <xdr:pic>
      <xdr:nvPicPr>
        <xdr:cNvPr id="103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8950960" y="3556000"/>
          <a:ext cx="665049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289560</xdr:colOff>
      <xdr:row>5</xdr:row>
      <xdr:rowOff>198120</xdr:rowOff>
    </xdr:from>
    <xdr:to>
      <xdr:col>10</xdr:col>
      <xdr:colOff>556260</xdr:colOff>
      <xdr:row>5</xdr:row>
      <xdr:rowOff>464820</xdr:rowOff>
    </xdr:to>
    <xdr:pic>
      <xdr:nvPicPr>
        <xdr:cNvPr id="103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176260" y="3657600"/>
          <a:ext cx="26670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231140</xdr:colOff>
      <xdr:row>3</xdr:row>
      <xdr:rowOff>90170</xdr:rowOff>
    </xdr:from>
    <xdr:to>
      <xdr:col>13</xdr:col>
      <xdr:colOff>695960</xdr:colOff>
      <xdr:row>3</xdr:row>
      <xdr:rowOff>394970</xdr:rowOff>
    </xdr:to>
    <xdr:pic>
      <xdr:nvPicPr>
        <xdr:cNvPr id="103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035540" y="2255520"/>
          <a:ext cx="46482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266700</xdr:colOff>
      <xdr:row>8</xdr:row>
      <xdr:rowOff>45720</xdr:rowOff>
    </xdr:from>
    <xdr:to>
      <xdr:col>12</xdr:col>
      <xdr:colOff>777240</xdr:colOff>
      <xdr:row>8</xdr:row>
      <xdr:rowOff>220980</xdr:rowOff>
    </xdr:to>
    <xdr:pic>
      <xdr:nvPicPr>
        <xdr:cNvPr id="103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654540" y="13258800"/>
          <a:ext cx="510540" cy="1752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tabSelected="1" topLeftCell="A4" workbookViewId="0">
      <selection activeCell="N8" sqref="N8"/>
    </sheetView>
  </sheetViews>
  <sheetFormatPr defaultRowHeight="15" x14ac:dyDescent="0.25"/>
  <cols>
    <col min="1" max="1" width="10.28515625" customWidth="1"/>
    <col min="2" max="2" width="25.7109375" style="13" customWidth="1"/>
    <col min="3" max="3" width="8.5703125" customWidth="1"/>
    <col min="4" max="4" width="8.85546875" customWidth="1"/>
    <col min="5" max="5" width="8.42578125" customWidth="1"/>
    <col min="6" max="6" width="8.85546875" customWidth="1"/>
    <col min="7" max="7" width="8.140625" customWidth="1"/>
    <col min="8" max="8" width="12.5703125" customWidth="1"/>
    <col min="9" max="9" width="8.85546875" style="11"/>
    <col min="11" max="11" width="11.5703125" customWidth="1"/>
    <col min="12" max="12" width="10.28515625" customWidth="1"/>
    <col min="13" max="13" width="13.7109375" customWidth="1"/>
    <col min="14" max="14" width="16.42578125" customWidth="1"/>
    <col min="15" max="15" width="12.28515625" customWidth="1"/>
  </cols>
  <sheetData>
    <row r="1" spans="1:15" ht="19.149999999999999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123.75" customHeight="1" x14ac:dyDescent="0.25">
      <c r="A2" s="31" t="s">
        <v>21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</row>
    <row r="3" spans="1:15" hidden="1" x14ac:dyDescent="0.25"/>
    <row r="4" spans="1:15" ht="50.25" customHeight="1" x14ac:dyDescent="0.25">
      <c r="A4" s="36" t="s">
        <v>1</v>
      </c>
      <c r="B4" s="38" t="s">
        <v>2</v>
      </c>
      <c r="C4" s="40" t="s">
        <v>3</v>
      </c>
      <c r="D4" s="41"/>
      <c r="E4" s="41"/>
      <c r="F4" s="41"/>
      <c r="G4" s="41"/>
      <c r="H4" s="42"/>
      <c r="I4" s="38" t="s">
        <v>19</v>
      </c>
      <c r="J4" s="38" t="s">
        <v>20</v>
      </c>
      <c r="K4" s="44" t="s">
        <v>4</v>
      </c>
      <c r="L4" s="44"/>
      <c r="M4" s="44"/>
      <c r="N4" s="15" t="s">
        <v>18</v>
      </c>
    </row>
    <row r="5" spans="1:15" ht="106.15" customHeight="1" x14ac:dyDescent="0.25">
      <c r="A5" s="37"/>
      <c r="B5" s="39"/>
      <c r="C5" s="23" t="s">
        <v>5</v>
      </c>
      <c r="D5" s="23" t="s">
        <v>6</v>
      </c>
      <c r="E5" s="23" t="s">
        <v>7</v>
      </c>
      <c r="F5" s="23" t="s">
        <v>8</v>
      </c>
      <c r="G5" s="23" t="s">
        <v>9</v>
      </c>
      <c r="H5" s="20"/>
      <c r="I5" s="43"/>
      <c r="J5" s="43"/>
      <c r="K5" s="3" t="s">
        <v>10</v>
      </c>
      <c r="L5" s="4" t="s">
        <v>11</v>
      </c>
      <c r="M5" s="4" t="s">
        <v>17</v>
      </c>
      <c r="N5" s="14"/>
    </row>
    <row r="6" spans="1:15" ht="54" x14ac:dyDescent="0.25">
      <c r="A6" s="10">
        <v>1</v>
      </c>
      <c r="B6" s="10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 t="s">
        <v>12</v>
      </c>
      <c r="I6" s="10">
        <v>9</v>
      </c>
      <c r="J6" s="5" t="s">
        <v>13</v>
      </c>
      <c r="K6" s="6" t="s">
        <v>14</v>
      </c>
      <c r="L6" s="6">
        <v>12</v>
      </c>
      <c r="M6" s="6">
        <v>13</v>
      </c>
      <c r="N6" s="5" t="s">
        <v>15</v>
      </c>
    </row>
    <row r="7" spans="1:15" ht="102.75" customHeight="1" x14ac:dyDescent="0.25">
      <c r="A7" s="27">
        <v>1</v>
      </c>
      <c r="B7" s="29" t="s">
        <v>23</v>
      </c>
      <c r="C7" s="24">
        <v>6500</v>
      </c>
      <c r="D7" s="24">
        <v>6550</v>
      </c>
      <c r="E7" s="25">
        <v>7600</v>
      </c>
      <c r="F7" s="25">
        <v>0</v>
      </c>
      <c r="G7" s="25">
        <v>0</v>
      </c>
      <c r="H7" s="21">
        <f t="shared" ref="H7:H8" si="0">C7+D7+E7+F7+G7</f>
        <v>20650</v>
      </c>
      <c r="I7" s="28">
        <v>2</v>
      </c>
      <c r="J7" s="26">
        <v>3</v>
      </c>
      <c r="K7" s="8">
        <f>AVERAGE(C7:E7)</f>
        <v>6883.333333333333</v>
      </c>
      <c r="L7" s="8">
        <f>STDEV(C7:F7)</f>
        <v>3478.8348145128516</v>
      </c>
      <c r="M7" s="9">
        <f>L7/K7</f>
        <v>0.50539973092196389</v>
      </c>
      <c r="N7" s="7">
        <v>13766.66</v>
      </c>
    </row>
    <row r="8" spans="1:15" ht="120.75" customHeight="1" x14ac:dyDescent="0.25">
      <c r="A8" s="27">
        <v>2</v>
      </c>
      <c r="B8" s="29" t="s">
        <v>24</v>
      </c>
      <c r="C8" s="24">
        <v>6500</v>
      </c>
      <c r="D8" s="24">
        <v>6550</v>
      </c>
      <c r="E8" s="25">
        <v>7000</v>
      </c>
      <c r="F8" s="25">
        <v>0</v>
      </c>
      <c r="G8" s="25">
        <v>0</v>
      </c>
      <c r="H8" s="21">
        <f t="shared" si="0"/>
        <v>20050</v>
      </c>
      <c r="I8" s="28">
        <v>2</v>
      </c>
      <c r="J8" s="26">
        <v>3</v>
      </c>
      <c r="K8" s="8">
        <f>AVERAGE(C8:E8)</f>
        <v>6683.333333333333</v>
      </c>
      <c r="L8" s="8">
        <f t="shared" ref="L8" si="1">STDEV(C8:F8)</f>
        <v>3349.2225466019222</v>
      </c>
      <c r="M8" s="9">
        <f t="shared" ref="M8" si="2">L8/K8</f>
        <v>0.50113055560128517</v>
      </c>
      <c r="N8" s="7">
        <v>13366.66</v>
      </c>
    </row>
    <row r="9" spans="1:15" ht="19.149999999999999" customHeight="1" x14ac:dyDescent="0.25">
      <c r="A9" s="34" t="s">
        <v>16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22"/>
      <c r="N9" s="19">
        <f>SUM(N7:N8)</f>
        <v>27133.32</v>
      </c>
    </row>
    <row r="10" spans="1:15" ht="10.5" customHeight="1" x14ac:dyDescent="0.25">
      <c r="A10" s="1"/>
      <c r="B10" s="12"/>
      <c r="C10" s="1"/>
      <c r="D10" s="1"/>
      <c r="E10" s="1"/>
      <c r="F10" s="1"/>
      <c r="G10" s="1"/>
      <c r="H10" s="1"/>
      <c r="I10" s="12"/>
      <c r="J10" s="1"/>
      <c r="K10" s="2"/>
      <c r="L10" s="1"/>
      <c r="M10" s="1"/>
      <c r="N10" s="2"/>
    </row>
    <row r="11" spans="1:15" x14ac:dyDescent="0.25">
      <c r="A11" s="18"/>
      <c r="C11" s="18"/>
      <c r="D11" s="18"/>
      <c r="E11" s="18"/>
      <c r="F11" s="18"/>
      <c r="G11" s="18"/>
      <c r="H11" s="18"/>
      <c r="J11" s="18"/>
      <c r="K11" s="18"/>
      <c r="L11" s="18"/>
      <c r="M11" s="18"/>
      <c r="N11" s="18"/>
      <c r="O11" s="18"/>
    </row>
    <row r="12" spans="1:15" ht="13.5" customHeight="1" x14ac:dyDescent="0.25">
      <c r="A12" s="16"/>
      <c r="B12" s="32" t="s">
        <v>22</v>
      </c>
      <c r="C12" s="33"/>
      <c r="D12" s="33"/>
      <c r="E12" s="33"/>
      <c r="F12" s="33"/>
    </row>
    <row r="13" spans="1:15" x14ac:dyDescent="0.25">
      <c r="A13" s="16"/>
      <c r="B13" s="17"/>
    </row>
  </sheetData>
  <mergeCells count="10">
    <mergeCell ref="A1:N1"/>
    <mergeCell ref="A2:N2"/>
    <mergeCell ref="B12:F12"/>
    <mergeCell ref="A9:L9"/>
    <mergeCell ref="A4:A5"/>
    <mergeCell ref="B4:B5"/>
    <mergeCell ref="C4:H4"/>
    <mergeCell ref="I4:I5"/>
    <mergeCell ref="J4:J5"/>
    <mergeCell ref="K4:M4"/>
  </mergeCells>
  <phoneticPr fontId="0" type="noConversion"/>
  <printOptions horizontalCentered="1" verticalCentered="1"/>
  <pageMargins left="0.70866141732283472" right="0.70866141732283472" top="0.35433070866141736" bottom="0.35433070866141736" header="0" footer="0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Ольга</cp:lastModifiedBy>
  <cp:lastPrinted>2023-03-28T08:18:45Z</cp:lastPrinted>
  <dcterms:created xsi:type="dcterms:W3CDTF">2016-09-26T13:34:20Z</dcterms:created>
  <dcterms:modified xsi:type="dcterms:W3CDTF">2026-05-12T08:29:46Z</dcterms:modified>
</cp:coreProperties>
</file>