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ОБЩАЯ\Марина\2026\питание\июнь\"/>
    </mc:Choice>
  </mc:AlternateContent>
  <xr:revisionPtr revIDLastSave="0" documentId="13_ncr:1_{4B60F344-3169-4EA4-A483-532EC43B648B}" xr6:coauthVersionLast="44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1875 Преим.+3500 ОИ" sheetId="10" r:id="rId1"/>
    <sheet name="1875 Преим.+3500 ОИ (2)" sheetId="11" r:id="rId2"/>
  </sheets>
  <externalReferences>
    <externalReference r:id="rId3"/>
  </externalReferences>
  <definedNames>
    <definedName name="_xlnm._FilterDatabase" localSheetId="0" hidden="1">'1875 Преим.+3500 ОИ'!$A$10:$BW$48</definedName>
    <definedName name="_xlnm._FilterDatabase" localSheetId="1" hidden="1">'1875 Преим.+3500 ОИ (2)'!$A$10:$BW$10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4" i="10" l="1"/>
  <c r="D11" i="11"/>
  <c r="AK11" i="11" l="1"/>
  <c r="AM11" i="11" s="1"/>
  <c r="AH11" i="11"/>
  <c r="AJ11" i="11" s="1"/>
  <c r="AE11" i="11"/>
  <c r="AG11" i="11" s="1"/>
  <c r="AB11" i="11"/>
  <c r="AD11" i="11" s="1"/>
  <c r="Y11" i="11"/>
  <c r="AA11" i="11" s="1"/>
  <c r="V11" i="11"/>
  <c r="X11" i="11" s="1"/>
  <c r="S11" i="11"/>
  <c r="U11" i="11" s="1"/>
  <c r="P11" i="11"/>
  <c r="R11" i="11" s="1"/>
  <c r="M11" i="11"/>
  <c r="O11" i="11" s="1"/>
  <c r="J11" i="11"/>
  <c r="L11" i="11" s="1"/>
  <c r="G11" i="11"/>
  <c r="I11" i="11" s="1"/>
  <c r="F11" i="11"/>
  <c r="AK43" i="10"/>
  <c r="AH43" i="10"/>
  <c r="AE43" i="10"/>
  <c r="AB43" i="10"/>
  <c r="Y43" i="10"/>
  <c r="V43" i="10"/>
  <c r="S43" i="10"/>
  <c r="P43" i="10"/>
  <c r="M43" i="10"/>
  <c r="J43" i="10"/>
  <c r="G43" i="10"/>
  <c r="D43" i="10"/>
  <c r="AN11" i="11" l="1"/>
  <c r="AK47" i="10"/>
  <c r="AK46" i="10"/>
  <c r="AK44" i="10"/>
  <c r="AK42" i="10"/>
  <c r="AK41" i="10"/>
  <c r="AK40" i="10"/>
  <c r="AK38" i="10"/>
  <c r="AK36" i="10"/>
  <c r="AK35" i="10"/>
  <c r="AK33" i="10"/>
  <c r="AK32" i="10"/>
  <c r="AK30" i="10"/>
  <c r="AK29" i="10"/>
  <c r="AK28" i="10"/>
  <c r="AK27" i="10"/>
  <c r="AK24" i="10"/>
  <c r="AK23" i="10"/>
  <c r="AK22" i="10"/>
  <c r="AK21" i="10"/>
  <c r="AK20" i="10"/>
  <c r="AK19" i="10"/>
  <c r="AK18" i="10"/>
  <c r="AK17" i="10"/>
  <c r="AK16" i="10"/>
  <c r="AK15" i="10"/>
  <c r="AK14" i="10"/>
  <c r="AK13" i="10"/>
  <c r="AK12" i="10"/>
  <c r="AK11" i="10"/>
  <c r="AH47" i="10"/>
  <c r="AH46" i="10"/>
  <c r="AH44" i="10"/>
  <c r="AH42" i="10"/>
  <c r="AH41" i="10"/>
  <c r="AH40" i="10"/>
  <c r="AH38" i="10"/>
  <c r="AH36" i="10"/>
  <c r="AH35" i="10"/>
  <c r="AH33" i="10"/>
  <c r="AH32" i="10"/>
  <c r="AH30" i="10"/>
  <c r="AH29" i="10"/>
  <c r="AH28" i="10"/>
  <c r="AH27" i="10"/>
  <c r="AH24" i="10"/>
  <c r="AH23" i="10"/>
  <c r="AH22" i="10"/>
  <c r="AH21" i="10"/>
  <c r="AH20" i="10"/>
  <c r="AH19" i="10"/>
  <c r="AH18" i="10"/>
  <c r="AH17" i="10"/>
  <c r="AH16" i="10"/>
  <c r="AH15" i="10"/>
  <c r="AH14" i="10"/>
  <c r="AH13" i="10"/>
  <c r="AH12" i="10"/>
  <c r="AH11" i="10"/>
  <c r="AE47" i="10"/>
  <c r="AE46" i="10"/>
  <c r="AE44" i="10"/>
  <c r="AE42" i="10"/>
  <c r="AE41" i="10"/>
  <c r="AE40" i="10"/>
  <c r="AE38" i="10"/>
  <c r="AE36" i="10"/>
  <c r="AE35" i="10"/>
  <c r="AE33" i="10"/>
  <c r="AE32" i="10"/>
  <c r="AE30" i="10"/>
  <c r="AE29" i="10"/>
  <c r="AE28" i="10"/>
  <c r="AE27" i="10"/>
  <c r="AE24" i="10"/>
  <c r="AE23" i="10"/>
  <c r="AE22" i="10"/>
  <c r="AE21" i="10"/>
  <c r="AE20" i="10"/>
  <c r="AE19" i="10"/>
  <c r="AE18" i="10"/>
  <c r="AE17" i="10"/>
  <c r="AE16" i="10"/>
  <c r="AE15" i="10"/>
  <c r="AE14" i="10"/>
  <c r="AE13" i="10"/>
  <c r="AE12" i="10"/>
  <c r="AE11" i="10"/>
  <c r="AB47" i="10"/>
  <c r="AB46" i="10"/>
  <c r="AB44" i="10"/>
  <c r="AB42" i="10"/>
  <c r="AB41" i="10"/>
  <c r="AB40" i="10"/>
  <c r="AB38" i="10"/>
  <c r="AB36" i="10"/>
  <c r="AB35" i="10"/>
  <c r="AB33" i="10"/>
  <c r="AB32" i="10"/>
  <c r="AB30" i="10"/>
  <c r="AB29" i="10"/>
  <c r="AB28" i="10"/>
  <c r="AB27" i="10"/>
  <c r="AB24" i="10"/>
  <c r="AB23" i="10"/>
  <c r="AB22" i="10"/>
  <c r="AB21" i="10"/>
  <c r="AB20" i="10"/>
  <c r="AB19" i="10"/>
  <c r="AB18" i="10"/>
  <c r="AB17" i="10"/>
  <c r="AB16" i="10"/>
  <c r="AB15" i="10"/>
  <c r="AB14" i="10"/>
  <c r="AB13" i="10"/>
  <c r="AB12" i="10"/>
  <c r="AB11" i="10"/>
  <c r="Y47" i="10"/>
  <c r="Y46" i="10"/>
  <c r="Y44" i="10"/>
  <c r="Y42" i="10"/>
  <c r="Y41" i="10"/>
  <c r="Y40" i="10"/>
  <c r="Y38" i="10"/>
  <c r="Y36" i="10"/>
  <c r="Y35" i="10"/>
  <c r="Y33" i="10"/>
  <c r="Y32" i="10"/>
  <c r="Y30" i="10"/>
  <c r="Y29" i="10"/>
  <c r="Y28" i="10"/>
  <c r="Y27" i="10"/>
  <c r="Y24" i="10"/>
  <c r="Y23" i="10"/>
  <c r="Y22" i="10"/>
  <c r="Y21" i="10"/>
  <c r="Y20" i="10"/>
  <c r="Y19" i="10"/>
  <c r="Y18" i="10"/>
  <c r="Y17" i="10"/>
  <c r="Y16" i="10"/>
  <c r="Y15" i="10"/>
  <c r="Y14" i="10"/>
  <c r="Y13" i="10"/>
  <c r="Y12" i="10"/>
  <c r="Y11" i="10"/>
  <c r="V47" i="10"/>
  <c r="V46" i="10"/>
  <c r="V44" i="10"/>
  <c r="V42" i="10"/>
  <c r="V41" i="10"/>
  <c r="V40" i="10"/>
  <c r="V38" i="10"/>
  <c r="V36" i="10"/>
  <c r="V35" i="10"/>
  <c r="V33" i="10"/>
  <c r="V32" i="10"/>
  <c r="V30" i="10"/>
  <c r="V29" i="10"/>
  <c r="V28" i="10"/>
  <c r="V27" i="10"/>
  <c r="V24" i="10"/>
  <c r="V23" i="10"/>
  <c r="V22" i="10"/>
  <c r="V21" i="10"/>
  <c r="V20" i="10"/>
  <c r="V19" i="10"/>
  <c r="V18" i="10"/>
  <c r="V17" i="10"/>
  <c r="V16" i="10"/>
  <c r="V15" i="10"/>
  <c r="V14" i="10"/>
  <c r="V13" i="10"/>
  <c r="V12" i="10"/>
  <c r="V11" i="10"/>
  <c r="S47" i="10"/>
  <c r="S46" i="10"/>
  <c r="S44" i="10"/>
  <c r="S42" i="10"/>
  <c r="S41" i="10"/>
  <c r="S40" i="10"/>
  <c r="S38" i="10"/>
  <c r="S36" i="10"/>
  <c r="S35" i="10"/>
  <c r="S33" i="10"/>
  <c r="S32" i="10"/>
  <c r="S30" i="10"/>
  <c r="S29" i="10"/>
  <c r="S28" i="10"/>
  <c r="S27" i="10"/>
  <c r="S24" i="10"/>
  <c r="S23" i="10"/>
  <c r="S22" i="10"/>
  <c r="S21" i="10"/>
  <c r="S20" i="10"/>
  <c r="S19" i="10"/>
  <c r="S18" i="10"/>
  <c r="S17" i="10"/>
  <c r="S16" i="10"/>
  <c r="S15" i="10"/>
  <c r="S14" i="10"/>
  <c r="S13" i="10"/>
  <c r="S12" i="10"/>
  <c r="S11" i="10"/>
  <c r="P47" i="10"/>
  <c r="P46" i="10"/>
  <c r="P44" i="10"/>
  <c r="P42" i="10"/>
  <c r="P41" i="10"/>
  <c r="P40" i="10"/>
  <c r="P38" i="10"/>
  <c r="P36" i="10"/>
  <c r="P35" i="10"/>
  <c r="P33" i="10"/>
  <c r="P32" i="10"/>
  <c r="P30" i="10"/>
  <c r="P29" i="10"/>
  <c r="P28" i="10"/>
  <c r="P27" i="10"/>
  <c r="P24" i="10"/>
  <c r="P23" i="10"/>
  <c r="P22" i="10"/>
  <c r="P21" i="10"/>
  <c r="P20" i="10"/>
  <c r="P19" i="10"/>
  <c r="P18" i="10"/>
  <c r="P17" i="10"/>
  <c r="P16" i="10"/>
  <c r="P15" i="10"/>
  <c r="P14" i="10"/>
  <c r="P13" i="10"/>
  <c r="P12" i="10"/>
  <c r="P11" i="10"/>
  <c r="M47" i="10"/>
  <c r="M46" i="10"/>
  <c r="M44" i="10"/>
  <c r="M42" i="10"/>
  <c r="M41" i="10"/>
  <c r="M40" i="10"/>
  <c r="M38" i="10"/>
  <c r="M36" i="10"/>
  <c r="M35" i="10"/>
  <c r="M33" i="10"/>
  <c r="M32" i="10"/>
  <c r="M30" i="10"/>
  <c r="M29" i="10"/>
  <c r="M28" i="10"/>
  <c r="M27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1" i="10"/>
  <c r="J47" i="10"/>
  <c r="J46" i="10"/>
  <c r="J44" i="10"/>
  <c r="J42" i="10"/>
  <c r="J41" i="10"/>
  <c r="J40" i="10"/>
  <c r="J38" i="10"/>
  <c r="J36" i="10"/>
  <c r="J35" i="10"/>
  <c r="J33" i="10"/>
  <c r="J32" i="10"/>
  <c r="J30" i="10"/>
  <c r="J29" i="10"/>
  <c r="J28" i="10"/>
  <c r="J27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G47" i="10"/>
  <c r="G46" i="10"/>
  <c r="G44" i="10"/>
  <c r="G42" i="10"/>
  <c r="G41" i="10"/>
  <c r="G40" i="10"/>
  <c r="G38" i="10"/>
  <c r="G36" i="10"/>
  <c r="G35" i="10"/>
  <c r="G33" i="10"/>
  <c r="G32" i="10"/>
  <c r="G30" i="10"/>
  <c r="G29" i="10"/>
  <c r="G28" i="10"/>
  <c r="G27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D47" i="10"/>
  <c r="D46" i="10"/>
  <c r="D44" i="10"/>
  <c r="D42" i="10"/>
  <c r="D41" i="10"/>
  <c r="D40" i="10"/>
  <c r="D38" i="10"/>
  <c r="D36" i="10"/>
  <c r="D35" i="10"/>
  <c r="D33" i="10"/>
  <c r="D32" i="10"/>
  <c r="D30" i="10"/>
  <c r="D29" i="10"/>
  <c r="D28" i="10"/>
  <c r="D27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AN12" i="11" l="1"/>
  <c r="AM46" i="10"/>
  <c r="AM45" i="10"/>
  <c r="AM44" i="10"/>
  <c r="AM43" i="10"/>
  <c r="AM42" i="10"/>
  <c r="AM41" i="10"/>
  <c r="AM40" i="10"/>
  <c r="AM39" i="10"/>
  <c r="AM38" i="10"/>
  <c r="AM37" i="10"/>
  <c r="AM36" i="10"/>
  <c r="AM35" i="10"/>
  <c r="AM34" i="10"/>
  <c r="AM33" i="10"/>
  <c r="AM32" i="10"/>
  <c r="AM31" i="10"/>
  <c r="AM30" i="10"/>
  <c r="AM29" i="10"/>
  <c r="AM28" i="10"/>
  <c r="AM27" i="10"/>
  <c r="AM26" i="10"/>
  <c r="AM25" i="10"/>
  <c r="AM24" i="10"/>
  <c r="AM23" i="10"/>
  <c r="AM22" i="10"/>
  <c r="AM21" i="10"/>
  <c r="AM20" i="10"/>
  <c r="AM19" i="10"/>
  <c r="AM18" i="10"/>
  <c r="AM17" i="10"/>
  <c r="AM16" i="10"/>
  <c r="AM15" i="10"/>
  <c r="AM14" i="10"/>
  <c r="AM13" i="10"/>
  <c r="AM12" i="10"/>
  <c r="AM11" i="10"/>
  <c r="AJ46" i="10"/>
  <c r="AJ45" i="10"/>
  <c r="AJ44" i="10"/>
  <c r="AJ43" i="10"/>
  <c r="AJ42" i="10"/>
  <c r="AJ41" i="10"/>
  <c r="AJ40" i="10"/>
  <c r="AJ39" i="10"/>
  <c r="AJ38" i="10"/>
  <c r="AJ37" i="10"/>
  <c r="AJ36" i="10"/>
  <c r="AJ35" i="10"/>
  <c r="AJ34" i="10"/>
  <c r="AJ33" i="10"/>
  <c r="AJ32" i="10"/>
  <c r="AJ31" i="10"/>
  <c r="AJ30" i="10"/>
  <c r="AJ29" i="10"/>
  <c r="AJ28" i="10"/>
  <c r="AJ27" i="10"/>
  <c r="AJ26" i="10"/>
  <c r="AJ25" i="10"/>
  <c r="AJ24" i="10"/>
  <c r="AJ23" i="10"/>
  <c r="AJ22" i="10"/>
  <c r="AJ21" i="10"/>
  <c r="AJ20" i="10"/>
  <c r="AJ19" i="10"/>
  <c r="AJ18" i="10"/>
  <c r="AJ17" i="10"/>
  <c r="AJ16" i="10"/>
  <c r="AJ15" i="10"/>
  <c r="AJ14" i="10"/>
  <c r="AJ13" i="10"/>
  <c r="AJ12" i="10"/>
  <c r="AJ11" i="10"/>
  <c r="AG46" i="10"/>
  <c r="AG45" i="10"/>
  <c r="AG44" i="10"/>
  <c r="AG43" i="10"/>
  <c r="AG42" i="10"/>
  <c r="AG41" i="10"/>
  <c r="AG40" i="10"/>
  <c r="AG39" i="10"/>
  <c r="AG38" i="10"/>
  <c r="AG37" i="10"/>
  <c r="AG36" i="10"/>
  <c r="AG35" i="10"/>
  <c r="AG34" i="10"/>
  <c r="AG33" i="10"/>
  <c r="AG32" i="10"/>
  <c r="AG31" i="10"/>
  <c r="AG30" i="10"/>
  <c r="AG29" i="10"/>
  <c r="AG28" i="10"/>
  <c r="AG27" i="10"/>
  <c r="AG26" i="10"/>
  <c r="AG25" i="10"/>
  <c r="AG24" i="10"/>
  <c r="AG23" i="10"/>
  <c r="AG22" i="10"/>
  <c r="AG21" i="10"/>
  <c r="AG20" i="10"/>
  <c r="AG19" i="10"/>
  <c r="AG18" i="10"/>
  <c r="AG17" i="10"/>
  <c r="AG16" i="10"/>
  <c r="AG15" i="10"/>
  <c r="AG14" i="10"/>
  <c r="AG13" i="10"/>
  <c r="AG12" i="10"/>
  <c r="AG11" i="10"/>
  <c r="AD46" i="10"/>
  <c r="AD45" i="10"/>
  <c r="AD44" i="10"/>
  <c r="AD43" i="10"/>
  <c r="AD42" i="10"/>
  <c r="AD41" i="10"/>
  <c r="AD40" i="10"/>
  <c r="AD39" i="10"/>
  <c r="AD38" i="10"/>
  <c r="AD37" i="10"/>
  <c r="AD36" i="10"/>
  <c r="AD35" i="10"/>
  <c r="AD34" i="10"/>
  <c r="AD33" i="10"/>
  <c r="AD32" i="10"/>
  <c r="AD31" i="10"/>
  <c r="AD30" i="10"/>
  <c r="AD29" i="10"/>
  <c r="AD28" i="10"/>
  <c r="AD27" i="10"/>
  <c r="AD26" i="10"/>
  <c r="AD25" i="10"/>
  <c r="AD24" i="10"/>
  <c r="AD23" i="10"/>
  <c r="AD22" i="10"/>
  <c r="AD21" i="10"/>
  <c r="AD20" i="10"/>
  <c r="AD19" i="10"/>
  <c r="AD18" i="10"/>
  <c r="AD17" i="10"/>
  <c r="AD16" i="10"/>
  <c r="AD15" i="10"/>
  <c r="AD14" i="10"/>
  <c r="AD13" i="10"/>
  <c r="AD12" i="10"/>
  <c r="AD11" i="10"/>
  <c r="AA46" i="10"/>
  <c r="AA45" i="10"/>
  <c r="AA44" i="10"/>
  <c r="AA43" i="10"/>
  <c r="AA42" i="10"/>
  <c r="AA41" i="10"/>
  <c r="AA40" i="10"/>
  <c r="AA39" i="10"/>
  <c r="AA38" i="10"/>
  <c r="AA37" i="10"/>
  <c r="AA36" i="10"/>
  <c r="AA35" i="10"/>
  <c r="AA34" i="10"/>
  <c r="AA33" i="10"/>
  <c r="AA32" i="10"/>
  <c r="AA31" i="10"/>
  <c r="AA30" i="10"/>
  <c r="AA29" i="10"/>
  <c r="AA28" i="10"/>
  <c r="AA27" i="10"/>
  <c r="AA26" i="10"/>
  <c r="AA25" i="10"/>
  <c r="AA24" i="10"/>
  <c r="AA23" i="10"/>
  <c r="AA22" i="10"/>
  <c r="AA21" i="10"/>
  <c r="AA20" i="10"/>
  <c r="AA19" i="10"/>
  <c r="AA18" i="10"/>
  <c r="AA17" i="10"/>
  <c r="AA16" i="10"/>
  <c r="AA15" i="10"/>
  <c r="AA14" i="10"/>
  <c r="AA13" i="10"/>
  <c r="AA12" i="10"/>
  <c r="AA11" i="10"/>
  <c r="X46" i="10"/>
  <c r="X45" i="10"/>
  <c r="X44" i="10"/>
  <c r="X43" i="10"/>
  <c r="X42" i="10"/>
  <c r="X41" i="10"/>
  <c r="X40" i="10"/>
  <c r="X39" i="10"/>
  <c r="X38" i="10"/>
  <c r="X37" i="10"/>
  <c r="X36" i="10"/>
  <c r="X35" i="10"/>
  <c r="X34" i="10"/>
  <c r="X33" i="10"/>
  <c r="X32" i="10"/>
  <c r="X31" i="10"/>
  <c r="X30" i="10"/>
  <c r="X29" i="10"/>
  <c r="X28" i="10"/>
  <c r="X27" i="10"/>
  <c r="X26" i="10"/>
  <c r="X25" i="10"/>
  <c r="X24" i="10"/>
  <c r="X23" i="10"/>
  <c r="X22" i="10"/>
  <c r="X21" i="10"/>
  <c r="X20" i="10"/>
  <c r="X19" i="10"/>
  <c r="X18" i="10"/>
  <c r="X17" i="10"/>
  <c r="X16" i="10"/>
  <c r="X15" i="10"/>
  <c r="X14" i="10"/>
  <c r="X13" i="10"/>
  <c r="X12" i="10"/>
  <c r="X11" i="10"/>
  <c r="U46" i="10"/>
  <c r="U45" i="10"/>
  <c r="U44" i="10"/>
  <c r="U43" i="10"/>
  <c r="U42" i="10"/>
  <c r="U41" i="10"/>
  <c r="U40" i="10"/>
  <c r="U39" i="10"/>
  <c r="U38" i="10"/>
  <c r="U37" i="10"/>
  <c r="U36" i="10"/>
  <c r="U35" i="10"/>
  <c r="U34" i="10"/>
  <c r="U33" i="10"/>
  <c r="U32" i="10"/>
  <c r="U31" i="10"/>
  <c r="U30" i="10"/>
  <c r="U29" i="10"/>
  <c r="U28" i="10"/>
  <c r="U27" i="10"/>
  <c r="U26" i="10"/>
  <c r="U25" i="10"/>
  <c r="U24" i="10"/>
  <c r="U23" i="10"/>
  <c r="U22" i="10"/>
  <c r="U21" i="10"/>
  <c r="U20" i="10"/>
  <c r="U19" i="10"/>
  <c r="U18" i="10"/>
  <c r="U17" i="10"/>
  <c r="U16" i="10"/>
  <c r="U15" i="10"/>
  <c r="U14" i="10"/>
  <c r="U13" i="10"/>
  <c r="U12" i="10"/>
  <c r="U11" i="10"/>
  <c r="R46" i="10"/>
  <c r="R45" i="10"/>
  <c r="R44" i="10"/>
  <c r="R43" i="10"/>
  <c r="R42" i="10"/>
  <c r="R41" i="10"/>
  <c r="R40" i="10"/>
  <c r="R39" i="10"/>
  <c r="R38" i="10"/>
  <c r="R37" i="10"/>
  <c r="R36" i="10"/>
  <c r="R35" i="10"/>
  <c r="R34" i="10"/>
  <c r="R33" i="10"/>
  <c r="R32" i="10"/>
  <c r="R31" i="10"/>
  <c r="R30" i="10"/>
  <c r="R29" i="10"/>
  <c r="R28" i="10"/>
  <c r="R27" i="10"/>
  <c r="R26" i="10"/>
  <c r="R25" i="10"/>
  <c r="R24" i="10"/>
  <c r="R23" i="10"/>
  <c r="R22" i="10"/>
  <c r="R21" i="10"/>
  <c r="R20" i="10"/>
  <c r="R19" i="10"/>
  <c r="R18" i="10"/>
  <c r="R17" i="10"/>
  <c r="R16" i="10"/>
  <c r="R15" i="10"/>
  <c r="R14" i="10"/>
  <c r="R13" i="10"/>
  <c r="R12" i="10"/>
  <c r="R11" i="10"/>
  <c r="O46" i="10"/>
  <c r="O45" i="10"/>
  <c r="O44" i="10"/>
  <c r="O43" i="10"/>
  <c r="O42" i="10"/>
  <c r="O41" i="10"/>
  <c r="O40" i="10"/>
  <c r="O39" i="10"/>
  <c r="O38" i="10"/>
  <c r="O37" i="10"/>
  <c r="O36" i="10"/>
  <c r="O35" i="10"/>
  <c r="O34" i="10"/>
  <c r="O33" i="10"/>
  <c r="O32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11" i="10"/>
  <c r="AN26" i="10" l="1"/>
  <c r="AN29" i="10"/>
  <c r="AN30" i="10"/>
  <c r="AN42" i="10"/>
  <c r="AN16" i="10" l="1"/>
  <c r="AN18" i="10"/>
  <c r="AN21" i="10" l="1"/>
  <c r="AN24" i="10"/>
  <c r="AN25" i="10"/>
  <c r="AN34" i="10"/>
  <c r="AN13" i="10" l="1"/>
  <c r="AN19" i="10"/>
  <c r="AN22" i="10"/>
  <c r="AN27" i="10"/>
  <c r="X47" i="10" l="1"/>
  <c r="F47" i="10"/>
  <c r="AM47" i="10"/>
  <c r="AJ47" i="10"/>
  <c r="AG47" i="10"/>
  <c r="AD47" i="10"/>
  <c r="AA47" i="10"/>
  <c r="U47" i="10"/>
  <c r="R47" i="10"/>
  <c r="O47" i="10"/>
  <c r="L47" i="10"/>
  <c r="I47" i="10"/>
  <c r="AN14" i="10" l="1"/>
  <c r="AN15" i="10"/>
  <c r="AN11" i="10"/>
  <c r="AN23" i="10"/>
  <c r="AN20" i="10"/>
  <c r="AN12" i="10"/>
  <c r="AN17" i="10"/>
  <c r="AN36" i="10"/>
  <c r="AN37" i="10"/>
  <c r="AN28" i="10"/>
  <c r="AN32" i="10"/>
  <c r="AN45" i="10"/>
  <c r="AN35" i="10"/>
  <c r="AN44" i="10"/>
  <c r="AN46" i="10"/>
  <c r="AN41" i="10"/>
  <c r="AN40" i="10"/>
  <c r="AN43" i="10"/>
  <c r="AN31" i="10"/>
  <c r="AN33" i="10"/>
  <c r="AN38" i="10"/>
  <c r="AN47" i="10"/>
  <c r="AN39" i="10"/>
  <c r="AN48" i="10" l="1"/>
</calcChain>
</file>

<file path=xl/sharedStrings.xml><?xml version="1.0" encoding="utf-8"?>
<sst xmlns="http://schemas.openxmlformats.org/spreadsheetml/2006/main" count="278" uniqueCount="131">
  <si>
    <t>№ п/п</t>
  </si>
  <si>
    <t>Сокращенное наименование учреждения</t>
  </si>
  <si>
    <t>Ед. изм</t>
  </si>
  <si>
    <t>Предельная цена /цена за ед. с НДС, руб  на</t>
  </si>
  <si>
    <t>Наменование учреждения</t>
  </si>
  <si>
    <t>КТРУ</t>
  </si>
  <si>
    <t>Наименование по КТРУ</t>
  </si>
  <si>
    <t>ККН</t>
  </si>
  <si>
    <t>Наименование по ККН</t>
  </si>
  <si>
    <t>Предельная цена за единицу с НДС руб</t>
  </si>
  <si>
    <t>Государственное бюджетное дошкольное образовательное учреждение детский сад № 1 Колпинского района Санкт-Петербурга</t>
  </si>
  <si>
    <t>Государственное бюджетное дошкольное образовательное учреждение детский сад № 6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</si>
  <si>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 9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</si>
  <si>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 11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</si>
  <si>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 16 Колпинского района Санкт-Петербурга</t>
  </si>
  <si>
    <t>Государственное бюджетное дошкольное образовательное учреждение детский сад № 17 комбинированного вида Колпинского района Санкт-Петербурга</t>
  </si>
  <si>
    <t>Государственное бюджетное дошкольное образовательное учреждение центр развития ребенка - детский сад № 18 Колпинского района Санкт - Петербурга</t>
  </si>
  <si>
    <t>Государственное бюджетное дошкольное образовательное учреждение детский сад № 20 Колпинского района Санкт-Петербурга</t>
  </si>
  <si>
    <t>Государственное бюджетное дошкольное образовательное учреждение детский сад № 22 Колпинского района Санкт-Петербурга</t>
  </si>
  <si>
    <t>Государственное бюджетное дошкольное образовательное учреждение детский сад № 23 Колпинского района Санкт-Петербурга</t>
  </si>
  <si>
    <t>Государственное бюджетное дошкольное образовательное учреждение детский сад № 29 Колпинского района Санкт-Петербурга</t>
  </si>
  <si>
    <t>Государственное бюджетное дошкольное образовательное учреждение детский сад № 33 Колпинского района Санкт-Петербурга</t>
  </si>
  <si>
    <t>Государственное бюджетное дошкольное образовательное учреждение детский сад № 35 Колпинского района Санкт-Петербурга</t>
  </si>
  <si>
    <t xml:space="preserve">Государственное бюджетное дошкольное образовательное учреждение детский сад № 3 Колпинского района
Санкт-Петербурга
</t>
  </si>
  <si>
    <t>Государственное бюджетное дошкольное образовательное учреждение детский сад № 41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</si>
  <si>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 60 комбинированного вида Колпинского района Санкт-Петербурга</t>
  </si>
  <si>
    <t xml:space="preserve">Государственное бюджетное дошкольное образовательное учреждение детский сад № 32 комбинированного вида Колпинского района
Санкт -Петербурга
</t>
  </si>
  <si>
    <t>Государственное бюджетное дошкольное образовательное учреждение детский сад
№ 34 комбинированного вида
Колпинского района Санкт-Петербурга</t>
  </si>
  <si>
    <t>Государственное бюджетное дошкольное образовательное учреждение детский сад
№ 39 комбинированного вида
Колпинского района Санкт-Петербурга</t>
  </si>
  <si>
    <t>Государственное бюджетное дошкольное образовательное учреждение детский сад № 40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</si>
  <si>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№42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</si>
  <si>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 43 Колпинского района Санкт-Петербурга</t>
  </si>
  <si>
    <t>Государственное бюджетное дошкольное образовательное учреждение детский сад № 44 компенсирующего вида Колпинского района Санкт-Петербурга</t>
  </si>
  <si>
    <t>Государственное бюджетное дошкольное образовательное учреждение детский сад № 45 компенсирующего вида Колпинского района Санкт-Петербурга.</t>
  </si>
  <si>
    <t>Государственное бюджетное дошкольное образовательное учреждение детский сад № 46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</si>
  <si>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 49 Колпинского района Санкт-Петербурга</t>
  </si>
  <si>
    <t>Государственное бюджетное дошкольное образовательное учреждение детский сад № 55 Колпинского района Санкт-Петербурга</t>
  </si>
  <si>
    <t>Государственное бюджетное дошкольное образовательное чреждение детский сад № 50 комбинированного вида Колпинского  района Санкт-Петербурга</t>
  </si>
  <si>
    <t>Государственное бюджетное дошкольное образовательное учреждение детский сад № 51 общеразвивающего вида с приоритетным осуществлением художественно-эстетического развития детей Колпинского района Санкт-Петербурга</t>
  </si>
  <si>
    <t>Государственное бюджетное дошкольное образовательное учреждение детский сад № 52 Колпинского района Санкт-Петербурга</t>
  </si>
  <si>
    <t>Государственное бюджетное дошкольное образовательное учреждение детский сад № 53 Колпинского района Санкт-Петербурга</t>
  </si>
  <si>
    <t>Государственное бюджетное дошкольное образовательное учреждение центр развития ребёнка - детский сад № 54 Колпинского района Санкт-Петербурга</t>
  </si>
  <si>
    <t>Государственное бюджетное дошкольное образовательное учреждение детский сад № 56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</si>
  <si>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 58 Колпинского района Санкт-Петербурга</t>
  </si>
  <si>
    <t>Государственное бюджетное дошкольное образовательное учреждение детский сад № 59 комбинированного вида Колпинского района Санкт-Петербурга</t>
  </si>
  <si>
    <t>Государственное бюджетное дошкольное образовательное учреждение детский сад № 61 комбинированного вида Колпинского района Санкт–Петербурга</t>
  </si>
  <si>
    <t>Государственное бюджетное общеобразовательное учреждение средняя общеобразовательная школа № 621 Колпинского района Санкт-Петербурга</t>
  </si>
  <si>
    <t>НМЦК (руб. вкл. НДС)</t>
  </si>
  <si>
    <t xml:space="preserve">Начальная (максимальная) цена контракта (далее - НМЦК)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, а также Распоряжением Администрации Колпинского района Санкт-Петербурга от 01.07.2016 № 374-р «Об утверждении Требований к закупаемым администрацией Колпинского района Санкт-Петербурга и подведомственными учреждениями отдельным видам товаров, работ, услуг (в том числе предельных цен товаров, работ, услуг)».
</t>
  </si>
  <si>
    <t>Количество товара к поставке в 2026г.</t>
  </si>
  <si>
    <t>Сумма в  2026 году</t>
  </si>
  <si>
    <t>Батон нарезной тип 1</t>
  </si>
  <si>
    <t>10.71.11.179-001</t>
  </si>
  <si>
    <t>кг</t>
  </si>
  <si>
    <t>Варенье тип 1</t>
  </si>
  <si>
    <t>10.39.22.130-004</t>
  </si>
  <si>
    <t>10.39.16.000-00000002</t>
  </si>
  <si>
    <t>Горох, консервированный без уксуса или уксусной кислоты (кроме готовых блюд из овощей) тип 2</t>
  </si>
  <si>
    <t>10.39.16.000-002</t>
  </si>
  <si>
    <t>10.39.22.110-00000002</t>
  </si>
  <si>
    <t>Джем тип 1</t>
  </si>
  <si>
    <t>10.39.22.110-001</t>
  </si>
  <si>
    <t>Клюква тип 2</t>
  </si>
  <si>
    <t>10.39.22.130-005</t>
  </si>
  <si>
    <t>10.39.25.134-00000001</t>
  </si>
  <si>
    <t>Смесь сушеных фруктов (сухой компот) тип 1</t>
  </si>
  <si>
    <t>10.39.25.134-002</t>
  </si>
  <si>
    <t>10.72.12.120-00000002</t>
  </si>
  <si>
    <t>10.72.12.120-006</t>
  </si>
  <si>
    <t>10.72.12.112-00000001</t>
  </si>
  <si>
    <t>Пряники тип 2</t>
  </si>
  <si>
    <t>10.72.12.112-002</t>
  </si>
  <si>
    <t>Сухари панировочные</t>
  </si>
  <si>
    <t>10.72.11.120-00000006</t>
  </si>
  <si>
    <t>Сухари панировочные тип 3</t>
  </si>
  <si>
    <t>10.72.11.120-005</t>
  </si>
  <si>
    <t>10.39.25.130-00000029</t>
  </si>
  <si>
    <t>Фрукты сушеные тип 4</t>
  </si>
  <si>
    <t>10.39.25.132-004</t>
  </si>
  <si>
    <t>10.39.25.130-00000005</t>
  </si>
  <si>
    <t>Фрукты сушеные тип 6</t>
  </si>
  <si>
    <t>10.39.25.132-005</t>
  </si>
  <si>
    <t>10.71.11.110-00000002</t>
  </si>
  <si>
    <t>Хлеб недлительного хранения тип 3</t>
  </si>
  <si>
    <t>10.71.11.112-001</t>
  </si>
  <si>
    <t>ГБДОУ № 1</t>
  </si>
  <si>
    <t>ГБДОУ № 3</t>
  </si>
  <si>
    <t>ГБДОУ № 6</t>
  </si>
  <si>
    <t>ГБДОУ № 9</t>
  </si>
  <si>
    <t>ГБДОУ № 11</t>
  </si>
  <si>
    <t>ГБДОУ № 16</t>
  </si>
  <si>
    <t>ГБДОУ № 17</t>
  </si>
  <si>
    <t>ГБДОУ № 18</t>
  </si>
  <si>
    <t>ГБДОУ № 20</t>
  </si>
  <si>
    <t>ГБДОУ № 22</t>
  </si>
  <si>
    <t>ГБДОУ № 23</t>
  </si>
  <si>
    <t>ГБДОУ № 29</t>
  </si>
  <si>
    <t>ГБДОУ № 32</t>
  </si>
  <si>
    <t>ГБДОУ № 33</t>
  </si>
  <si>
    <t>ГБДОУ № 34</t>
  </si>
  <si>
    <t>ГБДОУ № 35</t>
  </si>
  <si>
    <t>ГБДОУ № 39</t>
  </si>
  <si>
    <t>ГБДОУ № 40</t>
  </si>
  <si>
    <t>ГБДОУ № 41</t>
  </si>
  <si>
    <t>ГБДОУ № 42</t>
  </si>
  <si>
    <t>ГБДОУ № 43</t>
  </si>
  <si>
    <t>ГБДОУ № 44</t>
  </si>
  <si>
    <t>ГБДОУ № 45</t>
  </si>
  <si>
    <t>ГБДОУ № 46</t>
  </si>
  <si>
    <t>ГБДОУ № 49</t>
  </si>
  <si>
    <t>ГБДОУ № 50</t>
  </si>
  <si>
    <t>ГБДОУ № 51</t>
  </si>
  <si>
    <t>ГБДОУ № 52</t>
  </si>
  <si>
    <t>ГБДОУ № 53</t>
  </si>
  <si>
    <t>ГБДОУ № 54</t>
  </si>
  <si>
    <t>ГБДОУ № 55</t>
  </si>
  <si>
    <t>ГБДОУ № 56</t>
  </si>
  <si>
    <t>ГБДОУ № 58</t>
  </si>
  <si>
    <t>ГБДОУ № 59</t>
  </si>
  <si>
    <t>ГБДОУ № 60</t>
  </si>
  <si>
    <t>ГБДОУ № 61</t>
  </si>
  <si>
    <t>ГБОУ СОШ            № 621</t>
  </si>
  <si>
    <t>Горох консервированный без уксуса или уксусной кислоты (кроме готовых блюд из овощей)</t>
  </si>
  <si>
    <t xml:space="preserve">Джем </t>
  </si>
  <si>
    <t>Смесь сушеных фруктов (сухой компот)</t>
  </si>
  <si>
    <t xml:space="preserve">Печенье сладкое </t>
  </si>
  <si>
    <t xml:space="preserve">Пряники </t>
  </si>
  <si>
    <t>Хлеб недлительного хранения</t>
  </si>
  <si>
    <t>Печенье сладкое тип 3</t>
  </si>
  <si>
    <r>
      <t xml:space="preserve">Фрукты сушеные  </t>
    </r>
    <r>
      <rPr>
        <b/>
        <sz val="12"/>
        <color rgb="FFFF0000"/>
        <rFont val="Times New Roman"/>
        <family val="1"/>
        <charset val="204"/>
      </rPr>
      <t>СЛИВА</t>
    </r>
  </si>
  <si>
    <r>
      <t>Фрукты сушеные</t>
    </r>
    <r>
      <rPr>
        <b/>
        <sz val="10"/>
        <color rgb="FFFF0000"/>
        <rFont val="Times New Roman"/>
        <family val="1"/>
        <charset val="204"/>
      </rPr>
      <t xml:space="preserve"> Курага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</si>
</sst>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indexed="8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" fontId="2" fillId="0" borderId="4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4" fontId="7" fillId="0" borderId="8" xfId="3" applyNumberFormat="1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/>
    </xf>
    <xf numFmtId="164" fontId="0" fillId="0" borderId="12" xfId="4" applyFont="1" applyBorder="1"/>
    <xf numFmtId="4" fontId="1" fillId="0" borderId="0" xfId="0" applyNumberFormat="1" applyFont="1"/>
    <xf numFmtId="0" fontId="6" fillId="0" borderId="9" xfId="0" applyFont="1" applyBorder="1" applyAlignment="1">
      <alignment horizontal="center" vertical="center" wrapText="1"/>
    </xf>
    <xf numFmtId="2" fontId="7" fillId="0" borderId="7" xfId="2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10 2 2 2 2 2 2 2" xfId="1" xr:uid="{00000000-0005-0000-0000-000001000000}"/>
    <cellStyle name="Обычный 2 2 2" xfId="3" xr:uid="{00000000-0005-0000-0000-000002000000}"/>
    <cellStyle name="Финансовый" xfId="4" builtinId="3"/>
    <cellStyle name="Финансовый 2" xfId="2" xr:uid="{00000000-0005-0000-0000-000004000000}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5;&#1083;&#1072;&#1085;&#1080;&#1088;&#1086;&#1074;&#1072;&#1085;&#1080;&#1077;%20&#1040;&#1087;&#1088;&#1077;&#1083;&#1100;26-&#1040;&#1074;&#1075;&#1091;&#1089;&#1090;26\&#1057;&#1072;&#1076;&#1099;%202026\&#1055;&#1088;&#1077;&#1080;&#1084;&#1091;&#1097;&#1077;&#1089;&#1090;&#1074;&#1086;%20%20&#1055;&#1086;&#1089;&#1090;%201875%20+%203500%20(&#1054;&#1048;%20&#1080;&#1085;&#1074;&#1072;&#1083;&#1080;&#1076;&#1099;%20)%20&#1089;&#1072;&#1076;&#1099;%202026&#1075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3"/>
      <sheetName val="6"/>
      <sheetName val="9"/>
      <sheetName val="11"/>
      <sheetName val="16"/>
      <sheetName val="17"/>
      <sheetName val="18"/>
      <sheetName val="20"/>
      <sheetName val="22"/>
      <sheetName val="23"/>
      <sheetName val="29"/>
      <sheetName val="32"/>
      <sheetName val="33"/>
      <sheetName val="34"/>
      <sheetName val="35"/>
      <sheetName val="39"/>
      <sheetName val="40"/>
      <sheetName val="41"/>
      <sheetName val="42"/>
      <sheetName val="43"/>
      <sheetName val="44"/>
      <sheetName val="45"/>
      <sheetName val="46"/>
      <sheetName val="49"/>
      <sheetName val="50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1"/>
    </sheetNames>
    <sheetDataSet>
      <sheetData sheetId="0" refreshError="1">
        <row r="8">
          <cell r="N8">
            <v>675.26199999999994</v>
          </cell>
        </row>
        <row r="9">
          <cell r="N9">
            <v>58.5</v>
          </cell>
        </row>
        <row r="10">
          <cell r="N10">
            <v>69.968999999999994</v>
          </cell>
        </row>
        <row r="11">
          <cell r="N11">
            <v>40.594000000000001</v>
          </cell>
        </row>
        <row r="12">
          <cell r="N12">
            <v>25.218</v>
          </cell>
        </row>
        <row r="13">
          <cell r="N13">
            <v>11.768000000000001</v>
          </cell>
        </row>
        <row r="14">
          <cell r="N14">
            <v>17.652999999999999</v>
          </cell>
        </row>
        <row r="15">
          <cell r="N15">
            <v>28.826000000000001</v>
          </cell>
        </row>
        <row r="16">
          <cell r="N16">
            <v>41.14</v>
          </cell>
        </row>
        <row r="17">
          <cell r="N17">
            <v>44.441000000000003</v>
          </cell>
        </row>
        <row r="18">
          <cell r="N18">
            <v>10.928000000000001</v>
          </cell>
        </row>
        <row r="19">
          <cell r="N19">
            <v>442.37299999999999</v>
          </cell>
        </row>
      </sheetData>
      <sheetData sheetId="1" refreshError="1">
        <row r="8">
          <cell r="R8">
            <v>1159.069</v>
          </cell>
        </row>
        <row r="9">
          <cell r="R9">
            <v>91.917000000000002</v>
          </cell>
        </row>
        <row r="10">
          <cell r="R10">
            <v>200.184</v>
          </cell>
        </row>
        <row r="11">
          <cell r="R11">
            <v>63.771000000000001</v>
          </cell>
        </row>
        <row r="12">
          <cell r="R12">
            <v>23.823</v>
          </cell>
        </row>
        <row r="13">
          <cell r="R13">
            <v>11.117000000000001</v>
          </cell>
        </row>
        <row r="14">
          <cell r="R14">
            <v>82.831999999999994</v>
          </cell>
        </row>
        <row r="15">
          <cell r="R15">
            <v>28.062999999999999</v>
          </cell>
        </row>
        <row r="16">
          <cell r="R16">
            <v>61.923999999999999</v>
          </cell>
        </row>
        <row r="17">
          <cell r="R17">
            <v>69.194000000000003</v>
          </cell>
        </row>
        <row r="18">
          <cell r="R18">
            <v>10.323</v>
          </cell>
        </row>
        <row r="19">
          <cell r="R19">
            <v>720.94299999999998</v>
          </cell>
        </row>
      </sheetData>
      <sheetData sheetId="2" refreshError="1">
        <row r="8">
          <cell r="N8">
            <v>1617.5419999999999</v>
          </cell>
        </row>
        <row r="9">
          <cell r="N9">
            <v>135.12700000000001</v>
          </cell>
        </row>
        <row r="10">
          <cell r="N10">
            <v>163.822</v>
          </cell>
        </row>
        <row r="11">
          <cell r="N11">
            <v>99.566000000000003</v>
          </cell>
        </row>
        <row r="12">
          <cell r="N12">
            <v>64.503</v>
          </cell>
        </row>
        <row r="13">
          <cell r="N13">
            <v>30.100999999999999</v>
          </cell>
        </row>
        <row r="14">
          <cell r="N14">
            <v>45.152000000000001</v>
          </cell>
        </row>
        <row r="15">
          <cell r="N15">
            <v>69.465000000000003</v>
          </cell>
        </row>
        <row r="16">
          <cell r="N16">
            <v>97.334000000000003</v>
          </cell>
        </row>
        <row r="17">
          <cell r="N17">
            <v>106.84399999999999</v>
          </cell>
        </row>
        <row r="18">
          <cell r="N18">
            <v>27.951000000000001</v>
          </cell>
        </row>
        <row r="19">
          <cell r="N19">
            <v>1054.711</v>
          </cell>
        </row>
      </sheetData>
      <sheetData sheetId="3" refreshError="1">
        <row r="8">
          <cell r="N8">
            <v>688.47699999999998</v>
          </cell>
        </row>
        <row r="9">
          <cell r="N9">
            <v>48.744999999999997</v>
          </cell>
        </row>
        <row r="10">
          <cell r="N10">
            <v>184.22300000000001</v>
          </cell>
        </row>
        <row r="11">
          <cell r="N11">
            <v>31.841000000000001</v>
          </cell>
        </row>
        <row r="12">
          <cell r="N12">
            <v>0</v>
          </cell>
        </row>
        <row r="13">
          <cell r="N13">
            <v>0</v>
          </cell>
        </row>
        <row r="14">
          <cell r="N14">
            <v>94.013000000000005</v>
          </cell>
        </row>
        <row r="15">
          <cell r="N15">
            <v>0</v>
          </cell>
        </row>
        <row r="16">
          <cell r="N16">
            <v>29.988</v>
          </cell>
        </row>
        <row r="17">
          <cell r="N17">
            <v>35.194000000000003</v>
          </cell>
        </row>
        <row r="18">
          <cell r="N18">
            <v>0</v>
          </cell>
        </row>
        <row r="19">
          <cell r="N19">
            <v>395.35199999999998</v>
          </cell>
        </row>
      </sheetData>
      <sheetData sheetId="4" refreshError="1">
        <row r="8">
          <cell r="N8">
            <v>2669.4450000000002</v>
          </cell>
        </row>
        <row r="9">
          <cell r="N9">
            <v>232.14599999999999</v>
          </cell>
        </row>
        <row r="10">
          <cell r="N10">
            <v>277.27</v>
          </cell>
        </row>
        <row r="11">
          <cell r="N11">
            <v>160.06800000000001</v>
          </cell>
        </row>
        <row r="12">
          <cell r="N12">
            <v>98.97</v>
          </cell>
        </row>
        <row r="13">
          <cell r="N13">
            <v>46.186</v>
          </cell>
        </row>
        <row r="14">
          <cell r="N14">
            <v>69.278999999999996</v>
          </cell>
        </row>
        <row r="15">
          <cell r="N15">
            <v>113.88200000000001</v>
          </cell>
        </row>
        <row r="16">
          <cell r="N16">
            <v>162.846</v>
          </cell>
        </row>
        <row r="17">
          <cell r="N17">
            <v>175.613</v>
          </cell>
        </row>
        <row r="18">
          <cell r="N18">
            <v>42.887</v>
          </cell>
        </row>
        <row r="19">
          <cell r="N19">
            <v>1749.6669999999999</v>
          </cell>
        </row>
      </sheetData>
      <sheetData sheetId="5" refreshError="1">
        <row r="8">
          <cell r="N8">
            <v>670.99400000000003</v>
          </cell>
        </row>
        <row r="9">
          <cell r="N9">
            <v>55.566000000000003</v>
          </cell>
        </row>
        <row r="10">
          <cell r="N10">
            <v>67.588999999999999</v>
          </cell>
        </row>
        <row r="11">
          <cell r="N11">
            <v>41.529000000000003</v>
          </cell>
        </row>
        <row r="12">
          <cell r="N12">
            <v>27.155999999999999</v>
          </cell>
        </row>
        <row r="13">
          <cell r="N13">
            <v>12.673</v>
          </cell>
        </row>
        <row r="14">
          <cell r="N14">
            <v>19.009</v>
          </cell>
        </row>
        <row r="15">
          <cell r="N15">
            <v>28.856000000000002</v>
          </cell>
        </row>
        <row r="16">
          <cell r="N16">
            <v>40.258000000000003</v>
          </cell>
        </row>
        <row r="17">
          <cell r="N17">
            <v>44.359000000000002</v>
          </cell>
        </row>
        <row r="18">
          <cell r="N18">
            <v>11.768000000000001</v>
          </cell>
        </row>
        <row r="19">
          <cell r="N19">
            <v>437.03500000000003</v>
          </cell>
        </row>
      </sheetData>
      <sheetData sheetId="6" refreshError="1">
        <row r="8">
          <cell r="N8">
            <v>2554.2629999999999</v>
          </cell>
        </row>
        <row r="9">
          <cell r="N9">
            <v>218.602</v>
          </cell>
        </row>
        <row r="10">
          <cell r="N10">
            <v>262.64</v>
          </cell>
        </row>
        <row r="11">
          <cell r="N11">
            <v>154.79900000000001</v>
          </cell>
        </row>
        <row r="12">
          <cell r="N12">
            <v>97.584000000000003</v>
          </cell>
        </row>
        <row r="13">
          <cell r="N13">
            <v>45.539000000000001</v>
          </cell>
        </row>
        <row r="14">
          <cell r="N14">
            <v>68.308999999999997</v>
          </cell>
        </row>
        <row r="15">
          <cell r="N15">
            <v>109.26</v>
          </cell>
        </row>
        <row r="16">
          <cell r="N16">
            <v>154.96600000000001</v>
          </cell>
        </row>
        <row r="17">
          <cell r="N17">
            <v>168.31100000000001</v>
          </cell>
        </row>
        <row r="18">
          <cell r="N18">
            <v>42.286000000000001</v>
          </cell>
        </row>
        <row r="19">
          <cell r="N19">
            <v>1670.675</v>
          </cell>
        </row>
      </sheetData>
      <sheetData sheetId="7" refreshError="1">
        <row r="8">
          <cell r="N8">
            <v>1469.702</v>
          </cell>
        </row>
        <row r="9">
          <cell r="N9">
            <v>127.852</v>
          </cell>
        </row>
        <row r="10">
          <cell r="N10">
            <v>152.68600000000001</v>
          </cell>
        </row>
        <row r="11">
          <cell r="N11">
            <v>88.108999999999995</v>
          </cell>
        </row>
        <row r="12">
          <cell r="N12">
            <v>54.456000000000003</v>
          </cell>
        </row>
        <row r="13">
          <cell r="N13">
            <v>25.413</v>
          </cell>
        </row>
        <row r="14">
          <cell r="N14">
            <v>38.119</v>
          </cell>
        </row>
        <row r="15">
          <cell r="N15">
            <v>62.695999999999998</v>
          </cell>
        </row>
        <row r="16">
          <cell r="N16">
            <v>89.667000000000002</v>
          </cell>
        </row>
        <row r="17">
          <cell r="N17">
            <v>96.683000000000007</v>
          </cell>
        </row>
        <row r="18">
          <cell r="N18">
            <v>23.597999999999999</v>
          </cell>
        </row>
        <row r="19">
          <cell r="N19">
            <v>963.34500000000003</v>
          </cell>
        </row>
      </sheetData>
      <sheetData sheetId="8" refreshError="1">
        <row r="8">
          <cell r="N8">
            <v>1869.9110000000001</v>
          </cell>
        </row>
        <row r="9">
          <cell r="N9">
            <v>169.11600000000001</v>
          </cell>
        </row>
        <row r="10">
          <cell r="N10">
            <v>199.137</v>
          </cell>
        </row>
        <row r="11">
          <cell r="N11">
            <v>109.107</v>
          </cell>
        </row>
        <row r="12">
          <cell r="N12">
            <v>64.010999999999996</v>
          </cell>
        </row>
        <row r="13">
          <cell r="N13">
            <v>29.872</v>
          </cell>
        </row>
        <row r="14">
          <cell r="N14">
            <v>44.808</v>
          </cell>
        </row>
        <row r="15">
          <cell r="N15">
            <v>79.234999999999999</v>
          </cell>
        </row>
        <row r="16">
          <cell r="N16">
            <v>115.646</v>
          </cell>
        </row>
        <row r="17">
          <cell r="N17">
            <v>122.508</v>
          </cell>
        </row>
        <row r="18">
          <cell r="N18">
            <v>27.738</v>
          </cell>
        </row>
        <row r="19">
          <cell r="N19">
            <v>1232.0630000000001</v>
          </cell>
        </row>
      </sheetData>
      <sheetData sheetId="9" refreshError="1">
        <row r="8">
          <cell r="N8">
            <v>871.46400000000006</v>
          </cell>
        </row>
        <row r="9">
          <cell r="N9">
            <v>79.335999999999999</v>
          </cell>
        </row>
        <row r="10">
          <cell r="N10">
            <v>93.200999999999993</v>
          </cell>
        </row>
        <row r="11">
          <cell r="N11">
            <v>50.606999999999999</v>
          </cell>
        </row>
        <row r="12">
          <cell r="N12">
            <v>29.405999999999999</v>
          </cell>
        </row>
        <row r="13">
          <cell r="N13">
            <v>13.723000000000001</v>
          </cell>
        </row>
        <row r="14">
          <cell r="N14">
            <v>20.584</v>
          </cell>
        </row>
        <row r="15">
          <cell r="N15">
            <v>36.884</v>
          </cell>
        </row>
        <row r="16">
          <cell r="N16">
            <v>54.021999999999998</v>
          </cell>
        </row>
        <row r="17">
          <cell r="N17">
            <v>57.054000000000002</v>
          </cell>
        </row>
        <row r="18">
          <cell r="N18">
            <v>12.743</v>
          </cell>
        </row>
        <row r="19">
          <cell r="N19">
            <v>574.71400000000006</v>
          </cell>
        </row>
      </sheetData>
      <sheetData sheetId="10" refreshError="1">
        <row r="8">
          <cell r="N8">
            <v>3705.3649999999998</v>
          </cell>
        </row>
        <row r="9">
          <cell r="N9">
            <v>328.92500000000001</v>
          </cell>
        </row>
        <row r="10">
          <cell r="N10">
            <v>389.92599999999999</v>
          </cell>
        </row>
        <row r="11">
          <cell r="N11">
            <v>219.077</v>
          </cell>
        </row>
        <row r="12">
          <cell r="N12">
            <v>131.904</v>
          </cell>
        </row>
        <row r="13">
          <cell r="N13">
            <v>61.555</v>
          </cell>
        </row>
        <row r="14">
          <cell r="N14">
            <v>92.332999999999998</v>
          </cell>
        </row>
        <row r="15">
          <cell r="N15">
            <v>157.52199999999999</v>
          </cell>
        </row>
        <row r="16">
          <cell r="N16">
            <v>227.66200000000001</v>
          </cell>
        </row>
        <row r="17">
          <cell r="N17">
            <v>243.24199999999999</v>
          </cell>
        </row>
        <row r="18">
          <cell r="N18">
            <v>57.158000000000001</v>
          </cell>
        </row>
        <row r="19">
          <cell r="N19">
            <v>2435.2869999999998</v>
          </cell>
        </row>
      </sheetData>
      <sheetData sheetId="11" refreshError="1">
        <row r="8">
          <cell r="N8">
            <v>1238.6579999999999</v>
          </cell>
        </row>
        <row r="9">
          <cell r="N9">
            <v>106.387</v>
          </cell>
        </row>
        <row r="10">
          <cell r="N10">
            <v>127.65</v>
          </cell>
        </row>
        <row r="11">
          <cell r="N11">
            <v>74.891999999999996</v>
          </cell>
        </row>
        <row r="12">
          <cell r="N12">
            <v>47.012999999999998</v>
          </cell>
        </row>
        <row r="13">
          <cell r="N13">
            <v>21.939</v>
          </cell>
        </row>
        <row r="14">
          <cell r="N14">
            <v>32.908999999999999</v>
          </cell>
        </row>
        <row r="15">
          <cell r="N15">
            <v>52.953000000000003</v>
          </cell>
        </row>
        <row r="16">
          <cell r="N16">
            <v>75.239999999999995</v>
          </cell>
        </row>
        <row r="17">
          <cell r="N17">
            <v>81.590999999999994</v>
          </cell>
        </row>
        <row r="18">
          <cell r="N18">
            <v>20.372</v>
          </cell>
        </row>
        <row r="19">
          <cell r="N19">
            <v>810.548</v>
          </cell>
        </row>
      </sheetData>
      <sheetData sheetId="12" refreshError="1">
        <row r="8">
          <cell r="N8">
            <v>959.928</v>
          </cell>
        </row>
        <row r="9">
          <cell r="N9">
            <v>81.832999999999998</v>
          </cell>
        </row>
        <row r="10">
          <cell r="N10">
            <v>98.462000000000003</v>
          </cell>
        </row>
        <row r="11">
          <cell r="N11">
            <v>58.325000000000003</v>
          </cell>
        </row>
        <row r="12">
          <cell r="N12">
            <v>36.936</v>
          </cell>
        </row>
        <row r="13">
          <cell r="N13">
            <v>17.236999999999998</v>
          </cell>
        </row>
        <row r="14">
          <cell r="N14">
            <v>25.855</v>
          </cell>
        </row>
        <row r="15">
          <cell r="N15">
            <v>41.088000000000001</v>
          </cell>
        </row>
        <row r="16">
          <cell r="N16">
            <v>58.16</v>
          </cell>
        </row>
        <row r="17">
          <cell r="N17">
            <v>63.277999999999999</v>
          </cell>
        </row>
        <row r="18">
          <cell r="N18">
            <v>16.006</v>
          </cell>
        </row>
        <row r="19">
          <cell r="N19">
            <v>627.54499999999996</v>
          </cell>
        </row>
      </sheetData>
      <sheetData sheetId="13" refreshError="1">
        <row r="8">
          <cell r="N8">
            <v>523.35699999999997</v>
          </cell>
        </row>
        <row r="9">
          <cell r="N9">
            <v>47.012999999999998</v>
          </cell>
        </row>
        <row r="10">
          <cell r="N10">
            <v>55.493000000000002</v>
          </cell>
        </row>
        <row r="11">
          <cell r="N11">
            <v>30.686</v>
          </cell>
        </row>
        <row r="12">
          <cell r="N12">
            <v>18.177</v>
          </cell>
        </row>
        <row r="13">
          <cell r="N13">
            <v>8.4830000000000005</v>
          </cell>
        </row>
        <row r="14">
          <cell r="N14">
            <v>12.724</v>
          </cell>
        </row>
        <row r="15">
          <cell r="N15">
            <v>22.202999999999999</v>
          </cell>
        </row>
        <row r="16">
          <cell r="N16">
            <v>32.29</v>
          </cell>
        </row>
        <row r="17">
          <cell r="N17">
            <v>34.313000000000002</v>
          </cell>
        </row>
        <row r="18">
          <cell r="N18">
            <v>7.8769999999999998</v>
          </cell>
        </row>
        <row r="19">
          <cell r="N19">
            <v>344.517</v>
          </cell>
        </row>
      </sheetData>
      <sheetData sheetId="14" refreshError="1"/>
      <sheetData sheetId="15" refreshError="1"/>
      <sheetData sheetId="16" refreshError="1">
        <row r="8">
          <cell r="N8">
            <v>879.02499999999998</v>
          </cell>
        </row>
        <row r="9">
          <cell r="N9">
            <v>76.375</v>
          </cell>
        </row>
        <row r="10">
          <cell r="N10">
            <v>91.251000000000005</v>
          </cell>
        </row>
        <row r="11">
          <cell r="N11">
            <v>52.741</v>
          </cell>
        </row>
        <row r="12">
          <cell r="N12">
            <v>32.646000000000001</v>
          </cell>
        </row>
        <row r="13">
          <cell r="N13">
            <v>15.234999999999999</v>
          </cell>
        </row>
        <row r="14">
          <cell r="N14">
            <v>22.852</v>
          </cell>
        </row>
        <row r="15">
          <cell r="N15">
            <v>37.506</v>
          </cell>
        </row>
        <row r="16">
          <cell r="N16">
            <v>53.606999999999999</v>
          </cell>
        </row>
        <row r="17">
          <cell r="N17">
            <v>57.832999999999998</v>
          </cell>
        </row>
        <row r="18">
          <cell r="N18">
            <v>14.147</v>
          </cell>
        </row>
        <row r="19">
          <cell r="N19">
            <v>576.08199999999999</v>
          </cell>
        </row>
      </sheetData>
      <sheetData sheetId="17" refreshError="1">
        <row r="8">
          <cell r="N8">
            <v>782.06799999999998</v>
          </cell>
        </row>
        <row r="9">
          <cell r="N9">
            <v>68.543999999999997</v>
          </cell>
        </row>
        <row r="10">
          <cell r="N10">
            <v>81.634</v>
          </cell>
        </row>
        <row r="11">
          <cell r="N11">
            <v>46.648000000000003</v>
          </cell>
        </row>
        <row r="12">
          <cell r="N12">
            <v>28.56</v>
          </cell>
        </row>
        <row r="13">
          <cell r="N13">
            <v>13.327999999999999</v>
          </cell>
        </row>
        <row r="14">
          <cell r="N14">
            <v>19.992000000000001</v>
          </cell>
        </row>
        <row r="15">
          <cell r="N15">
            <v>33.32</v>
          </cell>
        </row>
        <row r="16">
          <cell r="N16">
            <v>47.838000000000001</v>
          </cell>
        </row>
        <row r="17">
          <cell r="N17">
            <v>51.408000000000001</v>
          </cell>
        </row>
        <row r="18">
          <cell r="N18">
            <v>12.375999999999999</v>
          </cell>
        </row>
        <row r="19">
          <cell r="N19">
            <v>513.12800000000004</v>
          </cell>
        </row>
      </sheetData>
      <sheetData sheetId="18" refreshError="1">
        <row r="8">
          <cell r="N8">
            <v>1067.729</v>
          </cell>
        </row>
        <row r="9">
          <cell r="N9">
            <v>90.941000000000003</v>
          </cell>
        </row>
        <row r="10">
          <cell r="N10">
            <v>109.45699999999999</v>
          </cell>
        </row>
        <row r="11">
          <cell r="N11">
            <v>64.912999999999997</v>
          </cell>
        </row>
        <row r="12">
          <cell r="N12">
            <v>41.151000000000003</v>
          </cell>
        </row>
        <row r="13">
          <cell r="N13">
            <v>19.204000000000001</v>
          </cell>
        </row>
        <row r="14">
          <cell r="N14">
            <v>28.806000000000001</v>
          </cell>
        </row>
        <row r="15">
          <cell r="N15">
            <v>45.709000000000003</v>
          </cell>
        </row>
        <row r="16">
          <cell r="N16">
            <v>64.671999999999997</v>
          </cell>
        </row>
        <row r="17">
          <cell r="N17">
            <v>70.391000000000005</v>
          </cell>
        </row>
        <row r="18">
          <cell r="N18">
            <v>17.832000000000001</v>
          </cell>
        </row>
        <row r="19">
          <cell r="N19">
            <v>697.93700000000001</v>
          </cell>
        </row>
      </sheetData>
      <sheetData sheetId="19" refreshError="1">
        <row r="8">
          <cell r="N8">
            <v>1926.172</v>
          </cell>
        </row>
        <row r="9">
          <cell r="N9">
            <v>159.94200000000001</v>
          </cell>
        </row>
        <row r="10">
          <cell r="N10">
            <v>194.34899999999999</v>
          </cell>
        </row>
        <row r="11">
          <cell r="N11">
            <v>119.01300000000001</v>
          </cell>
        </row>
        <row r="12">
          <cell r="N12">
            <v>77.600999999999999</v>
          </cell>
        </row>
        <row r="13">
          <cell r="N13">
            <v>36.213999999999999</v>
          </cell>
        </row>
        <row r="14">
          <cell r="N14">
            <v>54.320999999999998</v>
          </cell>
        </row>
        <row r="15">
          <cell r="N15">
            <v>82.799000000000007</v>
          </cell>
        </row>
        <row r="16">
          <cell r="N16">
            <v>115.67100000000001</v>
          </cell>
        </row>
        <row r="17">
          <cell r="N17">
            <v>127.30500000000001</v>
          </cell>
        </row>
        <row r="18">
          <cell r="N18">
            <v>33.627000000000002</v>
          </cell>
        </row>
        <row r="19">
          <cell r="N19">
            <v>1254.992</v>
          </cell>
        </row>
      </sheetData>
      <sheetData sheetId="20" refreshError="1"/>
      <sheetData sheetId="21" refreshError="1">
        <row r="8">
          <cell r="N8">
            <v>463.536</v>
          </cell>
        </row>
        <row r="9">
          <cell r="N9">
            <v>39.139000000000003</v>
          </cell>
        </row>
        <row r="10">
          <cell r="N10">
            <v>47.26</v>
          </cell>
        </row>
        <row r="11">
          <cell r="N11">
            <v>28.338999999999999</v>
          </cell>
        </row>
        <row r="12">
          <cell r="N12">
            <v>18.143999999999998</v>
          </cell>
        </row>
        <row r="13">
          <cell r="N13">
            <v>8.4670000000000005</v>
          </cell>
        </row>
        <row r="14">
          <cell r="N14">
            <v>12.701000000000001</v>
          </cell>
        </row>
        <row r="15">
          <cell r="N15">
            <v>19.872</v>
          </cell>
        </row>
        <row r="16">
          <cell r="N16">
            <v>27.994</v>
          </cell>
        </row>
        <row r="17">
          <cell r="N17">
            <v>30.585999999999999</v>
          </cell>
        </row>
        <row r="18">
          <cell r="N18">
            <v>7.8620000000000001</v>
          </cell>
        </row>
        <row r="19">
          <cell r="N19">
            <v>302.65899999999999</v>
          </cell>
        </row>
      </sheetData>
      <sheetData sheetId="22" refreshError="1">
        <row r="8">
          <cell r="N8">
            <v>394.10899999999998</v>
          </cell>
        </row>
        <row r="9">
          <cell r="N9">
            <v>31.279</v>
          </cell>
        </row>
        <row r="10">
          <cell r="N10">
            <v>38.671999999999997</v>
          </cell>
        </row>
        <row r="11">
          <cell r="N11">
            <v>25.023</v>
          </cell>
        </row>
        <row r="12">
          <cell r="N12">
            <v>17.061</v>
          </cell>
        </row>
        <row r="13">
          <cell r="N13">
            <v>7.9619999999999997</v>
          </cell>
        </row>
        <row r="14">
          <cell r="N14">
            <v>11.943</v>
          </cell>
        </row>
        <row r="15">
          <cell r="N15">
            <v>17.061</v>
          </cell>
        </row>
        <row r="16">
          <cell r="N16">
            <v>23.317</v>
          </cell>
        </row>
        <row r="17">
          <cell r="N17">
            <v>26.16</v>
          </cell>
        </row>
        <row r="18">
          <cell r="N18">
            <v>7.3929999999999998</v>
          </cell>
        </row>
        <row r="19">
          <cell r="N19">
            <v>255.346</v>
          </cell>
        </row>
      </sheetData>
      <sheetData sheetId="23" refreshError="1"/>
      <sheetData sheetId="24" refreshError="1">
        <row r="8">
          <cell r="N8">
            <v>1805.742</v>
          </cell>
        </row>
        <row r="9">
          <cell r="N9">
            <v>155.88999999999999</v>
          </cell>
        </row>
        <row r="10">
          <cell r="N10">
            <v>186.69300000000001</v>
          </cell>
        </row>
        <row r="11">
          <cell r="N11">
            <v>108.809</v>
          </cell>
        </row>
        <row r="12">
          <cell r="N12">
            <v>67.884</v>
          </cell>
        </row>
        <row r="13">
          <cell r="N13">
            <v>31.678999999999998</v>
          </cell>
        </row>
        <row r="14">
          <cell r="N14">
            <v>47.518999999999998</v>
          </cell>
        </row>
        <row r="15">
          <cell r="N15">
            <v>77.13</v>
          </cell>
        </row>
        <row r="16">
          <cell r="N16">
            <v>109.88</v>
          </cell>
        </row>
        <row r="17">
          <cell r="N17">
            <v>118.883</v>
          </cell>
        </row>
        <row r="18">
          <cell r="N18">
            <v>29.416</v>
          </cell>
        </row>
        <row r="19">
          <cell r="N19">
            <v>1182.425</v>
          </cell>
        </row>
      </sheetData>
      <sheetData sheetId="25" refreshError="1">
        <row r="8">
          <cell r="N8">
            <v>1729.893</v>
          </cell>
        </row>
        <row r="9">
          <cell r="N9">
            <v>149.876</v>
          </cell>
        </row>
        <row r="10">
          <cell r="N10">
            <v>179.256</v>
          </cell>
        </row>
        <row r="11">
          <cell r="N11">
            <v>103.991</v>
          </cell>
        </row>
        <row r="12">
          <cell r="N12">
            <v>64.596000000000004</v>
          </cell>
        </row>
        <row r="13">
          <cell r="N13">
            <v>30.145</v>
          </cell>
        </row>
        <row r="14">
          <cell r="N14">
            <v>45.216999999999999</v>
          </cell>
        </row>
        <row r="15">
          <cell r="N15">
            <v>73.846000000000004</v>
          </cell>
        </row>
        <row r="16">
          <cell r="N16">
            <v>105.39400000000001</v>
          </cell>
        </row>
        <row r="17">
          <cell r="N17">
            <v>113.84699999999999</v>
          </cell>
        </row>
        <row r="18">
          <cell r="N18">
            <v>27.992000000000001</v>
          </cell>
        </row>
        <row r="19">
          <cell r="N19">
            <v>1133.287</v>
          </cell>
        </row>
      </sheetData>
      <sheetData sheetId="26" refreshError="1"/>
      <sheetData sheetId="27" refreshError="1">
        <row r="8">
          <cell r="N8">
            <v>914.47</v>
          </cell>
        </row>
        <row r="9">
          <cell r="N9">
            <v>84.85</v>
          </cell>
        </row>
        <row r="10">
          <cell r="N10">
            <v>99.007999999999996</v>
          </cell>
        </row>
        <row r="11">
          <cell r="N11">
            <v>52.362000000000002</v>
          </cell>
        </row>
        <row r="12">
          <cell r="N12">
            <v>29.55</v>
          </cell>
        </row>
        <row r="13">
          <cell r="N13">
            <v>13.79</v>
          </cell>
        </row>
        <row r="14">
          <cell r="N14">
            <v>20.684999999999999</v>
          </cell>
        </row>
        <row r="15">
          <cell r="N15">
            <v>38.572000000000003</v>
          </cell>
        </row>
        <row r="16">
          <cell r="N16">
            <v>57.076000000000001</v>
          </cell>
        </row>
        <row r="17">
          <cell r="N17">
            <v>59.744999999999997</v>
          </cell>
        </row>
        <row r="18">
          <cell r="N18">
            <v>12.805</v>
          </cell>
        </row>
        <row r="19">
          <cell r="N19">
            <v>604.66099999999994</v>
          </cell>
        </row>
      </sheetData>
      <sheetData sheetId="28" refreshError="1"/>
      <sheetData sheetId="29" refreshError="1">
        <row r="8">
          <cell r="N8">
            <v>972.11</v>
          </cell>
        </row>
        <row r="9">
          <cell r="N9">
            <v>83.034000000000006</v>
          </cell>
        </row>
        <row r="10">
          <cell r="N10">
            <v>99.832999999999998</v>
          </cell>
        </row>
        <row r="11">
          <cell r="N11">
            <v>58.99</v>
          </cell>
        </row>
        <row r="12">
          <cell r="N12">
            <v>37.271999999999998</v>
          </cell>
        </row>
        <row r="13">
          <cell r="N13">
            <v>17.393999999999998</v>
          </cell>
        </row>
        <row r="14">
          <cell r="N14">
            <v>26.09</v>
          </cell>
        </row>
        <row r="15">
          <cell r="N15">
            <v>41.595999999999997</v>
          </cell>
        </row>
        <row r="16">
          <cell r="N16">
            <v>58.936999999999998</v>
          </cell>
        </row>
        <row r="17">
          <cell r="N17">
            <v>64.067999999999998</v>
          </cell>
        </row>
        <row r="18">
          <cell r="N18">
            <v>16.151</v>
          </cell>
        </row>
        <row r="19">
          <cell r="N19">
            <v>635.66999999999996</v>
          </cell>
        </row>
      </sheetData>
      <sheetData sheetId="30" refreshError="1">
        <row r="8">
          <cell r="N8">
            <v>1323.223</v>
          </cell>
        </row>
        <row r="9">
          <cell r="N9">
            <v>116.371</v>
          </cell>
        </row>
        <row r="10">
          <cell r="N10">
            <v>138.42099999999999</v>
          </cell>
        </row>
        <row r="11">
          <cell r="N11">
            <v>78.742000000000004</v>
          </cell>
        </row>
        <row r="12">
          <cell r="N12">
            <v>47.997</v>
          </cell>
        </row>
        <row r="13">
          <cell r="N13">
            <v>22.399000000000001</v>
          </cell>
        </row>
        <row r="14">
          <cell r="N14">
            <v>33.597999999999999</v>
          </cell>
        </row>
        <row r="15">
          <cell r="N15">
            <v>56.343000000000004</v>
          </cell>
        </row>
        <row r="16">
          <cell r="N16">
            <v>81.036000000000001</v>
          </cell>
        </row>
        <row r="17">
          <cell r="N17">
            <v>86.948999999999998</v>
          </cell>
        </row>
        <row r="18">
          <cell r="N18">
            <v>20.798999999999999</v>
          </cell>
        </row>
        <row r="19">
          <cell r="N19">
            <v>868.58299999999997</v>
          </cell>
        </row>
      </sheetData>
      <sheetData sheetId="31" refreshError="1">
        <row r="8">
          <cell r="N8">
            <v>1277.287</v>
          </cell>
        </row>
        <row r="9">
          <cell r="N9">
            <v>111.691</v>
          </cell>
        </row>
        <row r="10">
          <cell r="N10">
            <v>133.13200000000001</v>
          </cell>
        </row>
        <row r="11">
          <cell r="N11">
            <v>76.305000000000007</v>
          </cell>
        </row>
        <row r="12">
          <cell r="N12">
            <v>46.853999999999999</v>
          </cell>
        </row>
        <row r="13">
          <cell r="N13">
            <v>21.864999999999998</v>
          </cell>
        </row>
        <row r="14">
          <cell r="N14">
            <v>32.798000000000002</v>
          </cell>
        </row>
        <row r="15">
          <cell r="N15">
            <v>54.44</v>
          </cell>
        </row>
        <row r="16">
          <cell r="N16">
            <v>78.067999999999998</v>
          </cell>
        </row>
        <row r="17">
          <cell r="N17">
            <v>83.980999999999995</v>
          </cell>
        </row>
        <row r="18">
          <cell r="N18">
            <v>20.303000000000001</v>
          </cell>
        </row>
        <row r="19">
          <cell r="N19">
            <v>837.79600000000005</v>
          </cell>
        </row>
      </sheetData>
      <sheetData sheetId="32" refreshError="1">
        <row r="8">
          <cell r="N8">
            <v>933.66600000000005</v>
          </cell>
        </row>
        <row r="9">
          <cell r="N9">
            <v>80.391000000000005</v>
          </cell>
        </row>
        <row r="10">
          <cell r="N10">
            <v>96.369</v>
          </cell>
        </row>
        <row r="11">
          <cell r="N11">
            <v>56.359000000000002</v>
          </cell>
        </row>
        <row r="12">
          <cell r="N12">
            <v>35.274000000000001</v>
          </cell>
        </row>
        <row r="13">
          <cell r="N13">
            <v>16.460999999999999</v>
          </cell>
        </row>
        <row r="14">
          <cell r="N14">
            <v>24.692</v>
          </cell>
        </row>
        <row r="15">
          <cell r="N15">
            <v>39.898000000000003</v>
          </cell>
        </row>
        <row r="16">
          <cell r="N16">
            <v>56.762</v>
          </cell>
        </row>
        <row r="17">
          <cell r="N17">
            <v>61.484999999999999</v>
          </cell>
        </row>
        <row r="18">
          <cell r="N18">
            <v>15.285</v>
          </cell>
        </row>
        <row r="19">
          <cell r="N19">
            <v>611.16600000000005</v>
          </cell>
        </row>
      </sheetData>
      <sheetData sheetId="33" refreshError="1">
        <row r="8">
          <cell r="N8">
            <v>956.46199999999999</v>
          </cell>
        </row>
        <row r="9">
          <cell r="N9">
            <v>84.265000000000001</v>
          </cell>
        </row>
        <row r="10">
          <cell r="N10">
            <v>100.167</v>
          </cell>
        </row>
        <row r="11">
          <cell r="N11">
            <v>56.847999999999999</v>
          </cell>
        </row>
        <row r="12">
          <cell r="N12">
            <v>34.572000000000003</v>
          </cell>
        </row>
        <row r="13">
          <cell r="N13">
            <v>16.134</v>
          </cell>
        </row>
        <row r="14">
          <cell r="N14">
            <v>24.2</v>
          </cell>
        </row>
        <row r="15">
          <cell r="N15">
            <v>40.713999999999999</v>
          </cell>
        </row>
        <row r="16">
          <cell r="N16">
            <v>58.610999999999997</v>
          </cell>
        </row>
        <row r="17">
          <cell r="N17">
            <v>62.837000000000003</v>
          </cell>
        </row>
        <row r="18">
          <cell r="N18">
            <v>14.981</v>
          </cell>
        </row>
        <row r="19">
          <cell r="N19">
            <v>627.98400000000004</v>
          </cell>
        </row>
      </sheetData>
      <sheetData sheetId="34" refreshError="1"/>
      <sheetData sheetId="35" refreshError="1">
        <row r="8">
          <cell r="N8">
            <v>2273.931</v>
          </cell>
        </row>
        <row r="9">
          <cell r="N9">
            <v>194.292</v>
          </cell>
        </row>
        <row r="10">
          <cell r="N10">
            <v>233.57400000000001</v>
          </cell>
        </row>
        <row r="11">
          <cell r="N11">
            <v>137.958</v>
          </cell>
        </row>
        <row r="12">
          <cell r="N12">
            <v>87.135000000000005</v>
          </cell>
        </row>
        <row r="13">
          <cell r="N13">
            <v>40.662999999999997</v>
          </cell>
        </row>
        <row r="14">
          <cell r="N14">
            <v>60.994999999999997</v>
          </cell>
        </row>
        <row r="15">
          <cell r="N15">
            <v>97.295000000000002</v>
          </cell>
        </row>
        <row r="16">
          <cell r="N16">
            <v>137.881</v>
          </cell>
        </row>
        <row r="17">
          <cell r="N17">
            <v>149.863</v>
          </cell>
        </row>
        <row r="18">
          <cell r="N18">
            <v>37.759</v>
          </cell>
        </row>
        <row r="19">
          <cell r="N19">
            <v>1487.001</v>
          </cell>
        </row>
      </sheetData>
      <sheetData sheetId="36" refreshError="1">
        <row r="8">
          <cell r="N8">
            <v>306.30599999999998</v>
          </cell>
        </row>
        <row r="9">
          <cell r="N9">
            <v>24.31</v>
          </cell>
        </row>
        <row r="10">
          <cell r="N10">
            <v>30.056000000000001</v>
          </cell>
        </row>
        <row r="11">
          <cell r="N11">
            <v>19.448</v>
          </cell>
        </row>
        <row r="12">
          <cell r="N12">
            <v>13.26</v>
          </cell>
        </row>
        <row r="13">
          <cell r="N13">
            <v>6.1879999999999997</v>
          </cell>
        </row>
        <row r="14">
          <cell r="N14">
            <v>9.282</v>
          </cell>
        </row>
        <row r="15">
          <cell r="N15">
            <v>13.26</v>
          </cell>
        </row>
        <row r="16">
          <cell r="N16">
            <v>18.122</v>
          </cell>
        </row>
        <row r="17">
          <cell r="N17">
            <v>20.332000000000001</v>
          </cell>
        </row>
        <row r="18">
          <cell r="N18">
            <v>5.7460000000000004</v>
          </cell>
        </row>
        <row r="19">
          <cell r="N19">
            <v>198.458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O51"/>
  <sheetViews>
    <sheetView tabSelected="1" view="pageBreakPreview" zoomScale="42" zoomScaleNormal="66" zoomScaleSheetLayoutView="42" workbookViewId="0">
      <selection activeCell="AN34" sqref="AN34"/>
    </sheetView>
  </sheetViews>
  <sheetFormatPr defaultColWidth="9.140625" defaultRowHeight="12.75" x14ac:dyDescent="0.2"/>
  <cols>
    <col min="1" max="1" width="3.85546875" style="2" customWidth="1"/>
    <col min="2" max="2" width="15.140625" style="1" customWidth="1"/>
    <col min="3" max="3" width="30.85546875" style="1" customWidth="1"/>
    <col min="4" max="5" width="13.140625" style="2" customWidth="1"/>
    <col min="6" max="6" width="15.5703125" style="10" customWidth="1"/>
    <col min="7" max="8" width="13.5703125" style="1" customWidth="1"/>
    <col min="9" max="9" width="15.42578125" style="10" customWidth="1"/>
    <col min="10" max="11" width="12.85546875" style="1" customWidth="1"/>
    <col min="12" max="12" width="15" style="10" customWidth="1"/>
    <col min="13" max="14" width="12.5703125" style="1" customWidth="1"/>
    <col min="15" max="15" width="14.42578125" style="10" customWidth="1"/>
    <col min="16" max="17" width="13.85546875" style="1" customWidth="1"/>
    <col min="18" max="18" width="13.42578125" style="10" customWidth="1"/>
    <col min="19" max="20" width="14.140625" style="1" customWidth="1"/>
    <col min="21" max="21" width="16.28515625" style="10" customWidth="1"/>
    <col min="22" max="23" width="13.85546875" style="1" customWidth="1"/>
    <col min="24" max="24" width="16.28515625" style="10" customWidth="1"/>
    <col min="25" max="26" width="15.42578125" style="1" customWidth="1"/>
    <col min="27" max="27" width="14.140625" style="10" customWidth="1"/>
    <col min="28" max="29" width="15.42578125" style="1" customWidth="1"/>
    <col min="30" max="30" width="14.140625" style="10" customWidth="1"/>
    <col min="31" max="32" width="15.42578125" style="1" customWidth="1"/>
    <col min="33" max="33" width="14.140625" style="10" customWidth="1"/>
    <col min="34" max="35" width="15.42578125" style="1" customWidth="1"/>
    <col min="36" max="36" width="14.140625" style="10" customWidth="1"/>
    <col min="37" max="38" width="15.42578125" style="1" customWidth="1"/>
    <col min="39" max="39" width="14.140625" style="10" customWidth="1"/>
    <col min="40" max="40" width="16.85546875" style="1" bestFit="1" customWidth="1"/>
    <col min="41" max="41" width="21.42578125" style="1" customWidth="1"/>
    <col min="42" max="42" width="14.42578125" style="1" customWidth="1"/>
    <col min="43" max="43" width="13.5703125" style="1" customWidth="1"/>
    <col min="44" max="44" width="12.28515625" style="1" customWidth="1"/>
    <col min="45" max="45" width="11.85546875" style="1" customWidth="1"/>
    <col min="46" max="46" width="12.5703125" style="1" customWidth="1"/>
    <col min="47" max="47" width="12" style="1" customWidth="1"/>
    <col min="48" max="48" width="11.7109375" style="1" customWidth="1"/>
    <col min="49" max="49" width="12.140625" style="1" customWidth="1"/>
    <col min="50" max="50" width="12.28515625" style="1" customWidth="1"/>
    <col min="51" max="51" width="12.42578125" style="1" customWidth="1"/>
    <col min="52" max="52" width="12.140625" style="1" customWidth="1"/>
    <col min="53" max="53" width="12" style="1" customWidth="1"/>
    <col min="54" max="54" width="12.140625" style="1" customWidth="1"/>
    <col min="55" max="56" width="11.42578125" style="1" customWidth="1"/>
    <col min="57" max="57" width="12.5703125" style="1" customWidth="1"/>
    <col min="58" max="58" width="12" style="1" customWidth="1"/>
    <col min="59" max="59" width="13.42578125" style="1" customWidth="1"/>
    <col min="60" max="60" width="11.85546875" style="1" customWidth="1"/>
    <col min="61" max="61" width="13" style="1" customWidth="1"/>
    <col min="62" max="63" width="12.42578125" style="1" customWidth="1"/>
    <col min="64" max="64" width="12.5703125" style="1" customWidth="1"/>
    <col min="65" max="65" width="13.140625" style="1" customWidth="1"/>
    <col min="66" max="67" width="11.7109375" style="1" customWidth="1"/>
    <col min="68" max="68" width="11.5703125" style="1" customWidth="1"/>
    <col min="69" max="69" width="11.42578125" style="1" customWidth="1"/>
    <col min="70" max="70" width="12.42578125" style="1" customWidth="1"/>
    <col min="71" max="71" width="12" style="1" customWidth="1"/>
    <col min="72" max="72" width="12.140625" style="1" customWidth="1"/>
    <col min="73" max="73" width="12.85546875" style="1" customWidth="1"/>
    <col min="74" max="74" width="12.140625" style="1" customWidth="1"/>
    <col min="75" max="75" width="11.85546875" style="1" customWidth="1"/>
    <col min="76" max="16384" width="9.140625" style="1"/>
  </cols>
  <sheetData>
    <row r="1" spans="1:40" ht="42" customHeight="1" x14ac:dyDescent="0.2">
      <c r="A1" s="14"/>
      <c r="B1" s="15"/>
      <c r="C1" s="15"/>
      <c r="D1" s="14"/>
      <c r="E1" s="14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6"/>
    </row>
    <row r="2" spans="1:40" ht="92.25" customHeight="1" x14ac:dyDescent="0.25">
      <c r="A2" s="43" t="s">
        <v>48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</row>
    <row r="3" spans="1:40" x14ac:dyDescent="0.2">
      <c r="A3" s="14"/>
      <c r="B3" s="15"/>
      <c r="C3" s="15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</row>
    <row r="4" spans="1:40" ht="50.45" customHeight="1" x14ac:dyDescent="0.2">
      <c r="A4" s="44" t="s">
        <v>0</v>
      </c>
      <c r="B4" s="44" t="s">
        <v>1</v>
      </c>
      <c r="C4" s="8" t="s">
        <v>6</v>
      </c>
      <c r="D4" s="47"/>
      <c r="E4" s="48"/>
      <c r="F4" s="48"/>
      <c r="G4" s="47"/>
      <c r="H4" s="48"/>
      <c r="I4" s="48"/>
      <c r="J4" s="49" t="s">
        <v>122</v>
      </c>
      <c r="K4" s="50"/>
      <c r="L4" s="51"/>
      <c r="M4" s="39" t="s">
        <v>123</v>
      </c>
      <c r="N4" s="40"/>
      <c r="O4" s="40"/>
      <c r="P4" s="39"/>
      <c r="Q4" s="40"/>
      <c r="R4" s="40"/>
      <c r="S4" s="47" t="s">
        <v>124</v>
      </c>
      <c r="T4" s="48"/>
      <c r="U4" s="48"/>
      <c r="V4" s="39" t="s">
        <v>125</v>
      </c>
      <c r="W4" s="40"/>
      <c r="X4" s="40"/>
      <c r="Y4" s="39" t="s">
        <v>126</v>
      </c>
      <c r="Z4" s="40"/>
      <c r="AA4" s="40"/>
      <c r="AB4" s="39" t="s">
        <v>72</v>
      </c>
      <c r="AC4" s="40"/>
      <c r="AD4" s="40"/>
      <c r="AE4" s="39" t="s">
        <v>130</v>
      </c>
      <c r="AF4" s="40"/>
      <c r="AG4" s="40"/>
      <c r="AH4" s="39" t="s">
        <v>129</v>
      </c>
      <c r="AI4" s="40"/>
      <c r="AJ4" s="40"/>
      <c r="AK4" s="39" t="s">
        <v>127</v>
      </c>
      <c r="AL4" s="40"/>
      <c r="AM4" s="40"/>
      <c r="AN4" s="42" t="s">
        <v>47</v>
      </c>
    </row>
    <row r="5" spans="1:40" x14ac:dyDescent="0.2">
      <c r="A5" s="45"/>
      <c r="B5" s="45"/>
      <c r="C5" s="9" t="s">
        <v>5</v>
      </c>
      <c r="D5" s="37"/>
      <c r="E5" s="38"/>
      <c r="F5" s="38"/>
      <c r="G5" s="37"/>
      <c r="H5" s="38"/>
      <c r="I5" s="38"/>
      <c r="J5" s="37" t="s">
        <v>56</v>
      </c>
      <c r="K5" s="38"/>
      <c r="L5" s="38"/>
      <c r="M5" s="37" t="s">
        <v>59</v>
      </c>
      <c r="N5" s="38"/>
      <c r="O5" s="38"/>
      <c r="P5" s="37"/>
      <c r="Q5" s="38"/>
      <c r="R5" s="38"/>
      <c r="S5" s="37" t="s">
        <v>64</v>
      </c>
      <c r="T5" s="38"/>
      <c r="U5" s="38"/>
      <c r="V5" s="37" t="s">
        <v>67</v>
      </c>
      <c r="W5" s="38"/>
      <c r="X5" s="38"/>
      <c r="Y5" s="37" t="s">
        <v>69</v>
      </c>
      <c r="Z5" s="38"/>
      <c r="AA5" s="38"/>
      <c r="AB5" s="37" t="s">
        <v>73</v>
      </c>
      <c r="AC5" s="38"/>
      <c r="AD5" s="38"/>
      <c r="AE5" s="37" t="s">
        <v>76</v>
      </c>
      <c r="AF5" s="38"/>
      <c r="AG5" s="38"/>
      <c r="AH5" s="37" t="s">
        <v>79</v>
      </c>
      <c r="AI5" s="38"/>
      <c r="AJ5" s="38"/>
      <c r="AK5" s="37" t="s">
        <v>82</v>
      </c>
      <c r="AL5" s="38"/>
      <c r="AM5" s="38"/>
      <c r="AN5" s="42"/>
    </row>
    <row r="6" spans="1:40" ht="48" customHeight="1" x14ac:dyDescent="0.2">
      <c r="A6" s="45"/>
      <c r="B6" s="45"/>
      <c r="C6" s="8" t="s">
        <v>8</v>
      </c>
      <c r="D6" s="39" t="s">
        <v>51</v>
      </c>
      <c r="E6" s="40"/>
      <c r="F6" s="40"/>
      <c r="G6" s="39" t="s">
        <v>54</v>
      </c>
      <c r="H6" s="40"/>
      <c r="I6" s="40"/>
      <c r="J6" s="39" t="s">
        <v>57</v>
      </c>
      <c r="K6" s="40"/>
      <c r="L6" s="40"/>
      <c r="M6" s="39" t="s">
        <v>60</v>
      </c>
      <c r="N6" s="40"/>
      <c r="O6" s="40"/>
      <c r="P6" s="39" t="s">
        <v>62</v>
      </c>
      <c r="Q6" s="40"/>
      <c r="R6" s="40"/>
      <c r="S6" s="39" t="s">
        <v>65</v>
      </c>
      <c r="T6" s="40"/>
      <c r="U6" s="40"/>
      <c r="V6" s="41" t="s">
        <v>128</v>
      </c>
      <c r="W6" s="41"/>
      <c r="X6" s="41"/>
      <c r="Y6" s="39" t="s">
        <v>70</v>
      </c>
      <c r="Z6" s="40"/>
      <c r="AA6" s="40"/>
      <c r="AB6" s="39" t="s">
        <v>74</v>
      </c>
      <c r="AC6" s="40"/>
      <c r="AD6" s="40"/>
      <c r="AE6" s="39" t="s">
        <v>77</v>
      </c>
      <c r="AF6" s="40"/>
      <c r="AG6" s="40"/>
      <c r="AH6" s="39" t="s">
        <v>80</v>
      </c>
      <c r="AI6" s="40"/>
      <c r="AJ6" s="40"/>
      <c r="AK6" s="39" t="s">
        <v>83</v>
      </c>
      <c r="AL6" s="40"/>
      <c r="AM6" s="40"/>
      <c r="AN6" s="42"/>
    </row>
    <row r="7" spans="1:40" ht="14.45" customHeight="1" x14ac:dyDescent="0.2">
      <c r="A7" s="45"/>
      <c r="B7" s="45"/>
      <c r="C7" s="3" t="s">
        <v>7</v>
      </c>
      <c r="D7" s="37" t="s">
        <v>52</v>
      </c>
      <c r="E7" s="38"/>
      <c r="F7" s="38"/>
      <c r="G7" s="37" t="s">
        <v>55</v>
      </c>
      <c r="H7" s="38"/>
      <c r="I7" s="38"/>
      <c r="J7" s="37" t="s">
        <v>58</v>
      </c>
      <c r="K7" s="38"/>
      <c r="L7" s="38"/>
      <c r="M7" s="37" t="s">
        <v>61</v>
      </c>
      <c r="N7" s="38"/>
      <c r="O7" s="38"/>
      <c r="P7" s="37" t="s">
        <v>63</v>
      </c>
      <c r="Q7" s="38"/>
      <c r="R7" s="38"/>
      <c r="S7" s="37" t="s">
        <v>66</v>
      </c>
      <c r="T7" s="38"/>
      <c r="U7" s="38"/>
      <c r="V7" s="37" t="s">
        <v>68</v>
      </c>
      <c r="W7" s="38"/>
      <c r="X7" s="38"/>
      <c r="Y7" s="37" t="s">
        <v>71</v>
      </c>
      <c r="Z7" s="38"/>
      <c r="AA7" s="38"/>
      <c r="AB7" s="37" t="s">
        <v>75</v>
      </c>
      <c r="AC7" s="38"/>
      <c r="AD7" s="38"/>
      <c r="AE7" s="37" t="s">
        <v>78</v>
      </c>
      <c r="AF7" s="38"/>
      <c r="AG7" s="38"/>
      <c r="AH7" s="37" t="s">
        <v>81</v>
      </c>
      <c r="AI7" s="38"/>
      <c r="AJ7" s="38"/>
      <c r="AK7" s="37" t="s">
        <v>84</v>
      </c>
      <c r="AL7" s="38"/>
      <c r="AM7" s="38"/>
      <c r="AN7" s="42"/>
    </row>
    <row r="8" spans="1:40" ht="17.45" customHeight="1" x14ac:dyDescent="0.2">
      <c r="A8" s="45"/>
      <c r="B8" s="45"/>
      <c r="C8" s="4" t="s">
        <v>2</v>
      </c>
      <c r="D8" s="35" t="s">
        <v>53</v>
      </c>
      <c r="E8" s="36"/>
      <c r="F8" s="36"/>
      <c r="G8" s="35" t="s">
        <v>53</v>
      </c>
      <c r="H8" s="36"/>
      <c r="I8" s="36"/>
      <c r="J8" s="35" t="s">
        <v>53</v>
      </c>
      <c r="K8" s="36"/>
      <c r="L8" s="36"/>
      <c r="M8" s="35" t="s">
        <v>53</v>
      </c>
      <c r="N8" s="36"/>
      <c r="O8" s="36"/>
      <c r="P8" s="35" t="s">
        <v>53</v>
      </c>
      <c r="Q8" s="36"/>
      <c r="R8" s="36"/>
      <c r="S8" s="35" t="s">
        <v>53</v>
      </c>
      <c r="T8" s="36"/>
      <c r="U8" s="36"/>
      <c r="V8" s="35" t="s">
        <v>53</v>
      </c>
      <c r="W8" s="36"/>
      <c r="X8" s="36"/>
      <c r="Y8" s="35" t="s">
        <v>53</v>
      </c>
      <c r="Z8" s="36"/>
      <c r="AA8" s="36"/>
      <c r="AB8" s="35" t="s">
        <v>53</v>
      </c>
      <c r="AC8" s="36"/>
      <c r="AD8" s="36"/>
      <c r="AE8" s="35" t="s">
        <v>53</v>
      </c>
      <c r="AF8" s="36"/>
      <c r="AG8" s="36"/>
      <c r="AH8" s="35" t="s">
        <v>53</v>
      </c>
      <c r="AI8" s="36"/>
      <c r="AJ8" s="36"/>
      <c r="AK8" s="35" t="s">
        <v>53</v>
      </c>
      <c r="AL8" s="36"/>
      <c r="AM8" s="36"/>
      <c r="AN8" s="42"/>
    </row>
    <row r="9" spans="1:40" ht="58.15" customHeight="1" x14ac:dyDescent="0.2">
      <c r="A9" s="45"/>
      <c r="B9" s="45"/>
      <c r="C9" s="4" t="s">
        <v>3</v>
      </c>
      <c r="D9" s="25" t="s">
        <v>49</v>
      </c>
      <c r="E9" s="25" t="s">
        <v>9</v>
      </c>
      <c r="F9" s="11" t="s">
        <v>50</v>
      </c>
      <c r="G9" s="25" t="s">
        <v>49</v>
      </c>
      <c r="H9" s="25" t="s">
        <v>9</v>
      </c>
      <c r="I9" s="11" t="s">
        <v>50</v>
      </c>
      <c r="J9" s="25" t="s">
        <v>49</v>
      </c>
      <c r="K9" s="25" t="s">
        <v>9</v>
      </c>
      <c r="L9" s="11" t="s">
        <v>50</v>
      </c>
      <c r="M9" s="25" t="s">
        <v>49</v>
      </c>
      <c r="N9" s="25" t="s">
        <v>9</v>
      </c>
      <c r="O9" s="11" t="s">
        <v>50</v>
      </c>
      <c r="P9" s="25" t="s">
        <v>49</v>
      </c>
      <c r="Q9" s="25" t="s">
        <v>9</v>
      </c>
      <c r="R9" s="11" t="s">
        <v>50</v>
      </c>
      <c r="S9" s="25" t="s">
        <v>49</v>
      </c>
      <c r="T9" s="25" t="s">
        <v>9</v>
      </c>
      <c r="U9" s="11" t="s">
        <v>50</v>
      </c>
      <c r="V9" s="25" t="s">
        <v>49</v>
      </c>
      <c r="W9" s="25" t="s">
        <v>9</v>
      </c>
      <c r="X9" s="11" t="s">
        <v>50</v>
      </c>
      <c r="Y9" s="25" t="s">
        <v>49</v>
      </c>
      <c r="Z9" s="25" t="s">
        <v>9</v>
      </c>
      <c r="AA9" s="11" t="s">
        <v>50</v>
      </c>
      <c r="AB9" s="25" t="s">
        <v>49</v>
      </c>
      <c r="AC9" s="25" t="s">
        <v>9</v>
      </c>
      <c r="AD9" s="11" t="s">
        <v>50</v>
      </c>
      <c r="AE9" s="25" t="s">
        <v>49</v>
      </c>
      <c r="AF9" s="25" t="s">
        <v>9</v>
      </c>
      <c r="AG9" s="11" t="s">
        <v>50</v>
      </c>
      <c r="AH9" s="25" t="s">
        <v>49</v>
      </c>
      <c r="AI9" s="25" t="s">
        <v>9</v>
      </c>
      <c r="AJ9" s="11" t="s">
        <v>50</v>
      </c>
      <c r="AK9" s="25" t="s">
        <v>49</v>
      </c>
      <c r="AL9" s="25" t="s">
        <v>9</v>
      </c>
      <c r="AM9" s="11" t="s">
        <v>50</v>
      </c>
      <c r="AN9" s="42"/>
    </row>
    <row r="10" spans="1:40" x14ac:dyDescent="0.2">
      <c r="A10" s="46"/>
      <c r="B10" s="46"/>
      <c r="C10" s="5" t="s">
        <v>4</v>
      </c>
      <c r="D10" s="6"/>
      <c r="E10" s="7"/>
      <c r="F10" s="12"/>
      <c r="G10" s="7"/>
      <c r="H10" s="7"/>
      <c r="I10" s="13"/>
      <c r="J10" s="7"/>
      <c r="K10" s="7"/>
      <c r="L10" s="12"/>
      <c r="M10" s="7"/>
      <c r="N10" s="7"/>
      <c r="O10" s="12"/>
      <c r="P10" s="7"/>
      <c r="Q10" s="7"/>
      <c r="R10" s="12"/>
      <c r="S10" s="7"/>
      <c r="T10" s="7"/>
      <c r="U10" s="12"/>
      <c r="V10" s="7"/>
      <c r="W10" s="7"/>
      <c r="X10" s="12"/>
      <c r="Y10" s="7"/>
      <c r="Z10" s="7"/>
      <c r="AA10" s="12"/>
      <c r="AB10" s="7"/>
      <c r="AC10" s="7"/>
      <c r="AD10" s="12"/>
      <c r="AE10" s="7"/>
      <c r="AF10" s="7"/>
      <c r="AG10" s="12"/>
      <c r="AH10" s="7"/>
      <c r="AI10" s="7"/>
      <c r="AJ10" s="12"/>
      <c r="AK10" s="7"/>
      <c r="AL10" s="7"/>
      <c r="AM10" s="12"/>
      <c r="AN10" s="25"/>
    </row>
    <row r="11" spans="1:40" ht="78.75" hidden="1" x14ac:dyDescent="0.2">
      <c r="A11" s="18">
        <v>1</v>
      </c>
      <c r="B11" s="17" t="s">
        <v>85</v>
      </c>
      <c r="C11" s="19" t="s">
        <v>10</v>
      </c>
      <c r="D11" s="30">
        <f>'[1]1'!$N$8/6</f>
        <v>112.54</v>
      </c>
      <c r="E11" s="20">
        <v>247.26</v>
      </c>
      <c r="F11" s="21">
        <f t="shared" ref="F11:F47" si="0">D11*E11</f>
        <v>27826.639999999999</v>
      </c>
      <c r="G11" s="30">
        <f>'[1]1'!$N$9/6</f>
        <v>9.75</v>
      </c>
      <c r="H11" s="22">
        <v>501</v>
      </c>
      <c r="I11" s="21">
        <f t="shared" ref="I11:I47" si="1">G11*H11</f>
        <v>4884.75</v>
      </c>
      <c r="J11" s="30">
        <f>'[1]1'!$N$10/6</f>
        <v>11.66</v>
      </c>
      <c r="K11" s="22">
        <v>285.45999999999998</v>
      </c>
      <c r="L11" s="21">
        <f t="shared" ref="L11:L47" si="2">J11*K11</f>
        <v>3328.46</v>
      </c>
      <c r="M11" s="30">
        <f>'[1]1'!$N$11/6</f>
        <v>6.77</v>
      </c>
      <c r="N11" s="23">
        <v>432.66</v>
      </c>
      <c r="O11" s="21">
        <f t="shared" ref="O11:O47" si="3">M11*N11</f>
        <v>2929.11</v>
      </c>
      <c r="P11" s="30">
        <f>'[1]1'!$N$12/6</f>
        <v>4.2</v>
      </c>
      <c r="Q11" s="23">
        <v>463.66</v>
      </c>
      <c r="R11" s="21">
        <f t="shared" ref="R11:R47" si="4">P11*Q11</f>
        <v>1947.37</v>
      </c>
      <c r="S11" s="30">
        <f>'[1]1'!$N$13/6</f>
        <v>1.96</v>
      </c>
      <c r="T11" s="20">
        <v>227.35</v>
      </c>
      <c r="U11" s="21">
        <f t="shared" ref="U11:U47" si="5">S11*T11</f>
        <v>445.61</v>
      </c>
      <c r="V11" s="30">
        <f>'[1]1'!$N$14/6</f>
        <v>2.94</v>
      </c>
      <c r="W11" s="20">
        <v>317.62</v>
      </c>
      <c r="X11" s="21">
        <f t="shared" ref="X11:X47" si="6">V11*W11</f>
        <v>933.8</v>
      </c>
      <c r="Y11" s="30">
        <f>'[1]1'!$N$15/6</f>
        <v>4.8</v>
      </c>
      <c r="Z11" s="23">
        <v>302.52999999999997</v>
      </c>
      <c r="AA11" s="21">
        <f t="shared" ref="AA11:AA47" si="7">Y11*Z11</f>
        <v>1452.14</v>
      </c>
      <c r="AB11" s="30">
        <f>'[1]1'!$N$16/6</f>
        <v>6.86</v>
      </c>
      <c r="AC11" s="23">
        <v>270.45999999999998</v>
      </c>
      <c r="AD11" s="21">
        <f t="shared" ref="AD11:AD47" si="8">AB11*AC11</f>
        <v>1855.36</v>
      </c>
      <c r="AE11" s="30">
        <f>'[1]1'!$N$17/6</f>
        <v>7.41</v>
      </c>
      <c r="AF11" s="23">
        <v>605.65</v>
      </c>
      <c r="AG11" s="21">
        <f t="shared" ref="AG11:AG47" si="9">AE11*AF11</f>
        <v>4487.87</v>
      </c>
      <c r="AH11" s="30">
        <f>'[1]1'!$N$18/6</f>
        <v>1.82</v>
      </c>
      <c r="AI11" s="23">
        <v>458.98</v>
      </c>
      <c r="AJ11" s="21">
        <f t="shared" ref="AJ11:AJ47" si="10">AH11*AI11</f>
        <v>835.34</v>
      </c>
      <c r="AK11" s="30">
        <f>'[1]1'!$N$19/6</f>
        <v>73.73</v>
      </c>
      <c r="AL11" s="23">
        <v>135.47</v>
      </c>
      <c r="AM11" s="21">
        <f t="shared" ref="AM11:AM47" si="11">AK11*AL11</f>
        <v>9988.2000000000007</v>
      </c>
      <c r="AN11" s="20">
        <f t="shared" ref="AN11:AN26" si="12">F11+I11+L11+O11+R11+U11+X11+AA11+AD11+AG11+AJ11+AM11</f>
        <v>60914.65</v>
      </c>
    </row>
    <row r="12" spans="1:40" ht="81" hidden="1" customHeight="1" x14ac:dyDescent="0.2">
      <c r="A12" s="18">
        <v>2</v>
      </c>
      <c r="B12" s="17" t="s">
        <v>86</v>
      </c>
      <c r="C12" s="19" t="s">
        <v>23</v>
      </c>
      <c r="D12" s="30">
        <f>'[1]3'!$R$8/6</f>
        <v>193.18</v>
      </c>
      <c r="E12" s="20">
        <v>247.26</v>
      </c>
      <c r="F12" s="21">
        <f t="shared" si="0"/>
        <v>47765.69</v>
      </c>
      <c r="G12" s="30">
        <f>'[1]3'!$R$9/6</f>
        <v>15.32</v>
      </c>
      <c r="H12" s="22">
        <v>501</v>
      </c>
      <c r="I12" s="21">
        <f t="shared" si="1"/>
        <v>7675.32</v>
      </c>
      <c r="J12" s="30">
        <f>'[1]3'!$R$10/6</f>
        <v>33.36</v>
      </c>
      <c r="K12" s="22">
        <v>285.45999999999998</v>
      </c>
      <c r="L12" s="21">
        <f t="shared" si="2"/>
        <v>9522.9500000000007</v>
      </c>
      <c r="M12" s="30">
        <f>'[1]3'!$R$11/6</f>
        <v>10.63</v>
      </c>
      <c r="N12" s="23">
        <v>432.66</v>
      </c>
      <c r="O12" s="21">
        <f t="shared" si="3"/>
        <v>4599.18</v>
      </c>
      <c r="P12" s="30">
        <f>'[1]3'!$R$12/6</f>
        <v>3.97</v>
      </c>
      <c r="Q12" s="23">
        <v>463.66</v>
      </c>
      <c r="R12" s="21">
        <f t="shared" si="4"/>
        <v>1840.73</v>
      </c>
      <c r="S12" s="30">
        <f>'[1]3'!$R$13/6</f>
        <v>1.85</v>
      </c>
      <c r="T12" s="20">
        <v>227.35</v>
      </c>
      <c r="U12" s="21">
        <f t="shared" si="5"/>
        <v>420.6</v>
      </c>
      <c r="V12" s="30">
        <f>'[1]3'!$R$14/6</f>
        <v>13.81</v>
      </c>
      <c r="W12" s="20">
        <v>317.62</v>
      </c>
      <c r="X12" s="21">
        <f t="shared" si="6"/>
        <v>4386.33</v>
      </c>
      <c r="Y12" s="30">
        <f>'[1]3'!$R$15/6</f>
        <v>4.68</v>
      </c>
      <c r="Z12" s="23">
        <v>302.52999999999997</v>
      </c>
      <c r="AA12" s="21">
        <f t="shared" si="7"/>
        <v>1415.84</v>
      </c>
      <c r="AB12" s="30">
        <f>'[1]3'!$R$16/6</f>
        <v>10.32</v>
      </c>
      <c r="AC12" s="23">
        <v>270.45999999999998</v>
      </c>
      <c r="AD12" s="21">
        <f t="shared" si="8"/>
        <v>2791.15</v>
      </c>
      <c r="AE12" s="30">
        <f>'[1]3'!$R$17/6</f>
        <v>11.53</v>
      </c>
      <c r="AF12" s="23">
        <v>605.65</v>
      </c>
      <c r="AG12" s="21">
        <f t="shared" si="9"/>
        <v>6983.14</v>
      </c>
      <c r="AH12" s="30">
        <f>'[1]3'!$R$18/6</f>
        <v>1.72</v>
      </c>
      <c r="AI12" s="23">
        <v>458.98</v>
      </c>
      <c r="AJ12" s="21">
        <f t="shared" si="10"/>
        <v>789.45</v>
      </c>
      <c r="AK12" s="30">
        <f>'[1]3'!$R$19/6</f>
        <v>120.16</v>
      </c>
      <c r="AL12" s="23">
        <v>135.47</v>
      </c>
      <c r="AM12" s="21">
        <f t="shared" si="11"/>
        <v>16278.08</v>
      </c>
      <c r="AN12" s="20">
        <f t="shared" si="12"/>
        <v>104468.46</v>
      </c>
    </row>
    <row r="13" spans="1:40" ht="94.5" hidden="1" x14ac:dyDescent="0.2">
      <c r="A13" s="18">
        <v>3</v>
      </c>
      <c r="B13" s="17" t="s">
        <v>87</v>
      </c>
      <c r="C13" s="19" t="s">
        <v>11</v>
      </c>
      <c r="D13" s="30">
        <f>'[1]6'!$N$8/6</f>
        <v>269.58999999999997</v>
      </c>
      <c r="E13" s="20">
        <v>247.26</v>
      </c>
      <c r="F13" s="21">
        <f t="shared" si="0"/>
        <v>66658.820000000007</v>
      </c>
      <c r="G13" s="30">
        <f>'[1]6'!$N$9/6</f>
        <v>22.52</v>
      </c>
      <c r="H13" s="22">
        <v>501</v>
      </c>
      <c r="I13" s="21">
        <f t="shared" si="1"/>
        <v>11282.52</v>
      </c>
      <c r="J13" s="30">
        <f>'[1]6'!$N$10/6</f>
        <v>27.3</v>
      </c>
      <c r="K13" s="22">
        <v>285.45999999999998</v>
      </c>
      <c r="L13" s="21">
        <f t="shared" si="2"/>
        <v>7793.06</v>
      </c>
      <c r="M13" s="30">
        <f>'[1]6'!$N$11/6</f>
        <v>16.59</v>
      </c>
      <c r="N13" s="23">
        <v>432.66</v>
      </c>
      <c r="O13" s="21">
        <f t="shared" si="3"/>
        <v>7177.83</v>
      </c>
      <c r="P13" s="30">
        <f>'[1]6'!$N$12/6</f>
        <v>10.75</v>
      </c>
      <c r="Q13" s="23">
        <v>463.66</v>
      </c>
      <c r="R13" s="21">
        <f t="shared" si="4"/>
        <v>4984.3500000000004</v>
      </c>
      <c r="S13" s="30">
        <f>'[1]6'!$N$13/6</f>
        <v>5.0199999999999996</v>
      </c>
      <c r="T13" s="20">
        <v>227.35</v>
      </c>
      <c r="U13" s="21">
        <f t="shared" si="5"/>
        <v>1141.3</v>
      </c>
      <c r="V13" s="30">
        <f>'[1]6'!$N$14/6</f>
        <v>7.53</v>
      </c>
      <c r="W13" s="20">
        <v>317.62</v>
      </c>
      <c r="X13" s="21">
        <f t="shared" si="6"/>
        <v>2391.6799999999998</v>
      </c>
      <c r="Y13" s="30">
        <f>'[1]6'!$N$15/6</f>
        <v>11.58</v>
      </c>
      <c r="Z13" s="23">
        <v>302.52999999999997</v>
      </c>
      <c r="AA13" s="21">
        <f t="shared" si="7"/>
        <v>3503.3</v>
      </c>
      <c r="AB13" s="30">
        <f>'[1]6'!$N$16/6</f>
        <v>16.22</v>
      </c>
      <c r="AC13" s="23">
        <v>270.45999999999998</v>
      </c>
      <c r="AD13" s="21">
        <f t="shared" si="8"/>
        <v>4386.8599999999997</v>
      </c>
      <c r="AE13" s="30">
        <f>'[1]6'!$N$17/6</f>
        <v>17.809999999999999</v>
      </c>
      <c r="AF13" s="23">
        <v>605.65</v>
      </c>
      <c r="AG13" s="21">
        <f t="shared" si="9"/>
        <v>10786.63</v>
      </c>
      <c r="AH13" s="30">
        <f>'[1]6'!$N$18/6</f>
        <v>4.66</v>
      </c>
      <c r="AI13" s="23">
        <v>458.98</v>
      </c>
      <c r="AJ13" s="21">
        <f t="shared" si="10"/>
        <v>2138.85</v>
      </c>
      <c r="AK13" s="30">
        <f>'[1]6'!$N$19/6</f>
        <v>175.79</v>
      </c>
      <c r="AL13" s="23">
        <v>135.47</v>
      </c>
      <c r="AM13" s="21">
        <f t="shared" si="11"/>
        <v>23814.27</v>
      </c>
      <c r="AN13" s="20">
        <f t="shared" si="12"/>
        <v>146059.47</v>
      </c>
    </row>
    <row r="14" spans="1:40" ht="94.5" hidden="1" x14ac:dyDescent="0.2">
      <c r="A14" s="18">
        <v>4</v>
      </c>
      <c r="B14" s="17" t="s">
        <v>88</v>
      </c>
      <c r="C14" s="19" t="s">
        <v>12</v>
      </c>
      <c r="D14" s="30">
        <f>'[1]9'!$N$8/6</f>
        <v>114.75</v>
      </c>
      <c r="E14" s="20">
        <v>247.26</v>
      </c>
      <c r="F14" s="21">
        <f t="shared" si="0"/>
        <v>28373.09</v>
      </c>
      <c r="G14" s="30">
        <f>'[1]9'!$N$9/6</f>
        <v>8.1199999999999992</v>
      </c>
      <c r="H14" s="22">
        <v>501</v>
      </c>
      <c r="I14" s="21">
        <f t="shared" si="1"/>
        <v>4068.12</v>
      </c>
      <c r="J14" s="30">
        <f>'[1]9'!$N$10/6</f>
        <v>30.7</v>
      </c>
      <c r="K14" s="22">
        <v>285.45999999999998</v>
      </c>
      <c r="L14" s="21">
        <f t="shared" si="2"/>
        <v>8763.6200000000008</v>
      </c>
      <c r="M14" s="30">
        <f>'[1]9'!$N$11/6</f>
        <v>5.31</v>
      </c>
      <c r="N14" s="23">
        <v>432.66</v>
      </c>
      <c r="O14" s="21">
        <f t="shared" si="3"/>
        <v>2297.42</v>
      </c>
      <c r="P14" s="30">
        <f>'[1]9'!$N$12/6</f>
        <v>0</v>
      </c>
      <c r="Q14" s="23">
        <v>463.66</v>
      </c>
      <c r="R14" s="21">
        <f t="shared" si="4"/>
        <v>0</v>
      </c>
      <c r="S14" s="30">
        <f>'[1]9'!$N$13/6</f>
        <v>0</v>
      </c>
      <c r="T14" s="20">
        <v>227.35</v>
      </c>
      <c r="U14" s="21">
        <f t="shared" si="5"/>
        <v>0</v>
      </c>
      <c r="V14" s="30">
        <f>'[1]9'!$N$14/6</f>
        <v>15.67</v>
      </c>
      <c r="W14" s="20">
        <v>317.62</v>
      </c>
      <c r="X14" s="21">
        <f t="shared" si="6"/>
        <v>4977.1099999999997</v>
      </c>
      <c r="Y14" s="30">
        <f>'[1]9'!$N$15/6</f>
        <v>0</v>
      </c>
      <c r="Z14" s="23">
        <v>302.52999999999997</v>
      </c>
      <c r="AA14" s="21">
        <f t="shared" si="7"/>
        <v>0</v>
      </c>
      <c r="AB14" s="30">
        <f>'[1]9'!$N$16/6</f>
        <v>5</v>
      </c>
      <c r="AC14" s="23">
        <v>270.45999999999998</v>
      </c>
      <c r="AD14" s="21">
        <f t="shared" si="8"/>
        <v>1352.3</v>
      </c>
      <c r="AE14" s="30">
        <f>'[1]9'!$N$17/6</f>
        <v>5.87</v>
      </c>
      <c r="AF14" s="23">
        <v>605.65</v>
      </c>
      <c r="AG14" s="21">
        <f t="shared" si="9"/>
        <v>3555.17</v>
      </c>
      <c r="AH14" s="30">
        <f>'[1]9'!$N$18/6</f>
        <v>0</v>
      </c>
      <c r="AI14" s="23">
        <v>458.98</v>
      </c>
      <c r="AJ14" s="21">
        <f t="shared" si="10"/>
        <v>0</v>
      </c>
      <c r="AK14" s="30">
        <f>'[1]9'!$N$19/6</f>
        <v>65.89</v>
      </c>
      <c r="AL14" s="23">
        <v>135.47</v>
      </c>
      <c r="AM14" s="21">
        <f t="shared" si="11"/>
        <v>8926.1200000000008</v>
      </c>
      <c r="AN14" s="20">
        <f t="shared" si="12"/>
        <v>62312.95</v>
      </c>
    </row>
    <row r="15" spans="1:40" ht="94.5" hidden="1" x14ac:dyDescent="0.2">
      <c r="A15" s="18">
        <v>5</v>
      </c>
      <c r="B15" s="17" t="s">
        <v>89</v>
      </c>
      <c r="C15" s="19" t="s">
        <v>13</v>
      </c>
      <c r="D15" s="30">
        <f>'[1]11'!$N$8/6</f>
        <v>444.91</v>
      </c>
      <c r="E15" s="20">
        <v>247.26</v>
      </c>
      <c r="F15" s="21">
        <f t="shared" si="0"/>
        <v>110008.45</v>
      </c>
      <c r="G15" s="30">
        <f>'[1]11'!$N$9/6</f>
        <v>38.69</v>
      </c>
      <c r="H15" s="22">
        <v>501</v>
      </c>
      <c r="I15" s="21">
        <f t="shared" si="1"/>
        <v>19383.689999999999</v>
      </c>
      <c r="J15" s="30">
        <f>'[1]11'!$N$10/6</f>
        <v>46.21</v>
      </c>
      <c r="K15" s="22">
        <v>285.45999999999998</v>
      </c>
      <c r="L15" s="21">
        <f t="shared" si="2"/>
        <v>13191.11</v>
      </c>
      <c r="M15" s="30">
        <f>'[1]11'!$N$11/6</f>
        <v>26.68</v>
      </c>
      <c r="N15" s="23">
        <v>432.66</v>
      </c>
      <c r="O15" s="21">
        <f t="shared" si="3"/>
        <v>11543.37</v>
      </c>
      <c r="P15" s="30">
        <f>'[1]11'!$N$12/6</f>
        <v>16.5</v>
      </c>
      <c r="Q15" s="23">
        <v>463.66</v>
      </c>
      <c r="R15" s="21">
        <f t="shared" si="4"/>
        <v>7650.39</v>
      </c>
      <c r="S15" s="30">
        <f>'[1]11'!$N$13/6</f>
        <v>7.7</v>
      </c>
      <c r="T15" s="20">
        <v>227.35</v>
      </c>
      <c r="U15" s="21">
        <f t="shared" si="5"/>
        <v>1750.6</v>
      </c>
      <c r="V15" s="30">
        <f>'[1]11'!$N$14/6</f>
        <v>11.55</v>
      </c>
      <c r="W15" s="20">
        <v>317.62</v>
      </c>
      <c r="X15" s="21">
        <f t="shared" si="6"/>
        <v>3668.51</v>
      </c>
      <c r="Y15" s="30">
        <f>'[1]11'!$N$15/6</f>
        <v>18.98</v>
      </c>
      <c r="Z15" s="23">
        <v>302.52999999999997</v>
      </c>
      <c r="AA15" s="21">
        <f t="shared" si="7"/>
        <v>5742.02</v>
      </c>
      <c r="AB15" s="30">
        <f>'[1]11'!$N$16/6</f>
        <v>27.14</v>
      </c>
      <c r="AC15" s="23">
        <v>270.45999999999998</v>
      </c>
      <c r="AD15" s="21">
        <f t="shared" si="8"/>
        <v>7340.28</v>
      </c>
      <c r="AE15" s="30">
        <f>'[1]11'!$N$17/6</f>
        <v>29.27</v>
      </c>
      <c r="AF15" s="23">
        <v>605.65</v>
      </c>
      <c r="AG15" s="21">
        <f t="shared" si="9"/>
        <v>17727.38</v>
      </c>
      <c r="AH15" s="30">
        <f>'[1]11'!$N$18/6</f>
        <v>7.15</v>
      </c>
      <c r="AI15" s="23">
        <v>458.98</v>
      </c>
      <c r="AJ15" s="21">
        <f t="shared" si="10"/>
        <v>3281.71</v>
      </c>
      <c r="AK15" s="30">
        <f>'[1]11'!$N$19/6</f>
        <v>291.61</v>
      </c>
      <c r="AL15" s="23">
        <v>135.47</v>
      </c>
      <c r="AM15" s="21">
        <f t="shared" si="11"/>
        <v>39504.410000000003</v>
      </c>
      <c r="AN15" s="20">
        <f t="shared" si="12"/>
        <v>240791.92</v>
      </c>
    </row>
    <row r="16" spans="1:40" ht="78.75" hidden="1" x14ac:dyDescent="0.2">
      <c r="A16" s="18">
        <v>6</v>
      </c>
      <c r="B16" s="17" t="s">
        <v>90</v>
      </c>
      <c r="C16" s="19" t="s">
        <v>14</v>
      </c>
      <c r="D16" s="30">
        <f>'[1]16'!$N$8/6</f>
        <v>111.83</v>
      </c>
      <c r="E16" s="20">
        <v>247.26</v>
      </c>
      <c r="F16" s="21">
        <f t="shared" si="0"/>
        <v>27651.09</v>
      </c>
      <c r="G16" s="30">
        <f>'[1]16'!$N$9/6</f>
        <v>9.26</v>
      </c>
      <c r="H16" s="22">
        <v>501</v>
      </c>
      <c r="I16" s="21">
        <f t="shared" si="1"/>
        <v>4639.26</v>
      </c>
      <c r="J16" s="30">
        <f>'[1]16'!$N$10/6</f>
        <v>11.26</v>
      </c>
      <c r="K16" s="22">
        <v>285.45999999999998</v>
      </c>
      <c r="L16" s="21">
        <f t="shared" si="2"/>
        <v>3214.28</v>
      </c>
      <c r="M16" s="30">
        <f>'[1]16'!$N$11/6</f>
        <v>6.92</v>
      </c>
      <c r="N16" s="23">
        <v>432.66</v>
      </c>
      <c r="O16" s="21">
        <f t="shared" si="3"/>
        <v>2994.01</v>
      </c>
      <c r="P16" s="30">
        <f>'[1]16'!$N$12/6</f>
        <v>4.53</v>
      </c>
      <c r="Q16" s="23">
        <v>463.66</v>
      </c>
      <c r="R16" s="21">
        <f t="shared" si="4"/>
        <v>2100.38</v>
      </c>
      <c r="S16" s="30">
        <f>'[1]16'!$N$13/6</f>
        <v>2.11</v>
      </c>
      <c r="T16" s="20">
        <v>227.35</v>
      </c>
      <c r="U16" s="21">
        <f t="shared" si="5"/>
        <v>479.71</v>
      </c>
      <c r="V16" s="30">
        <f>'[1]16'!$N$14/6</f>
        <v>3.17</v>
      </c>
      <c r="W16" s="20">
        <v>317.62</v>
      </c>
      <c r="X16" s="21">
        <f t="shared" si="6"/>
        <v>1006.86</v>
      </c>
      <c r="Y16" s="30">
        <f>'[1]16'!$N$15/6</f>
        <v>4.8099999999999996</v>
      </c>
      <c r="Z16" s="23">
        <v>302.52999999999997</v>
      </c>
      <c r="AA16" s="21">
        <f t="shared" si="7"/>
        <v>1455.17</v>
      </c>
      <c r="AB16" s="30">
        <f>'[1]16'!$N$16/6</f>
        <v>6.71</v>
      </c>
      <c r="AC16" s="23">
        <v>270.45999999999998</v>
      </c>
      <c r="AD16" s="21">
        <f t="shared" si="8"/>
        <v>1814.79</v>
      </c>
      <c r="AE16" s="30">
        <f>'[1]16'!$N$17/6</f>
        <v>7.39</v>
      </c>
      <c r="AF16" s="23">
        <v>605.65</v>
      </c>
      <c r="AG16" s="21">
        <f t="shared" si="9"/>
        <v>4475.75</v>
      </c>
      <c r="AH16" s="30">
        <f>'[1]16'!$N$18/6</f>
        <v>1.96</v>
      </c>
      <c r="AI16" s="23">
        <v>458.98</v>
      </c>
      <c r="AJ16" s="21">
        <f t="shared" si="10"/>
        <v>899.6</v>
      </c>
      <c r="AK16" s="30">
        <f>'[1]16'!$N$19/6</f>
        <v>72.84</v>
      </c>
      <c r="AL16" s="23">
        <v>135.47</v>
      </c>
      <c r="AM16" s="21">
        <f t="shared" si="11"/>
        <v>9867.6299999999992</v>
      </c>
      <c r="AN16" s="20">
        <f t="shared" si="12"/>
        <v>60598.53</v>
      </c>
    </row>
    <row r="17" spans="1:41" ht="94.5" hidden="1" x14ac:dyDescent="0.25">
      <c r="A17" s="18">
        <v>7</v>
      </c>
      <c r="B17" s="17" t="s">
        <v>91</v>
      </c>
      <c r="C17" s="19" t="s">
        <v>15</v>
      </c>
      <c r="D17" s="30">
        <f>'[1]17'!$N$8/6</f>
        <v>425.71</v>
      </c>
      <c r="E17" s="20">
        <v>247.26</v>
      </c>
      <c r="F17" s="21">
        <f t="shared" si="0"/>
        <v>105261.05</v>
      </c>
      <c r="G17" s="30">
        <f>'[1]17'!$N$9/6</f>
        <v>36.43</v>
      </c>
      <c r="H17" s="22">
        <v>501</v>
      </c>
      <c r="I17" s="21">
        <f t="shared" si="1"/>
        <v>18251.43</v>
      </c>
      <c r="J17" s="30">
        <f>'[1]17'!$N$10/6</f>
        <v>43.77</v>
      </c>
      <c r="K17" s="22">
        <v>285.45999999999998</v>
      </c>
      <c r="L17" s="21">
        <f t="shared" si="2"/>
        <v>12494.58</v>
      </c>
      <c r="M17" s="30">
        <f>'[1]17'!$N$11/6</f>
        <v>25.8</v>
      </c>
      <c r="N17" s="23">
        <v>432.66</v>
      </c>
      <c r="O17" s="21">
        <f t="shared" si="3"/>
        <v>11162.63</v>
      </c>
      <c r="P17" s="30">
        <f>'[1]17'!$N$12/6</f>
        <v>16.260000000000002</v>
      </c>
      <c r="Q17" s="23">
        <v>463.66</v>
      </c>
      <c r="R17" s="21">
        <f t="shared" si="4"/>
        <v>7539.11</v>
      </c>
      <c r="S17" s="30">
        <f>'[1]17'!$N$13/6</f>
        <v>7.59</v>
      </c>
      <c r="T17" s="20">
        <v>227.35</v>
      </c>
      <c r="U17" s="21">
        <f t="shared" si="5"/>
        <v>1725.59</v>
      </c>
      <c r="V17" s="30">
        <f>'[1]17'!$N$14/6</f>
        <v>11.38</v>
      </c>
      <c r="W17" s="20">
        <v>317.62</v>
      </c>
      <c r="X17" s="21">
        <f t="shared" si="6"/>
        <v>3614.52</v>
      </c>
      <c r="Y17" s="30">
        <f>'[1]17'!$N$15/6</f>
        <v>18.21</v>
      </c>
      <c r="Z17" s="23">
        <v>302.52999999999997</v>
      </c>
      <c r="AA17" s="21">
        <f t="shared" si="7"/>
        <v>5509.07</v>
      </c>
      <c r="AB17" s="30">
        <f>'[1]17'!$N$16/6</f>
        <v>25.83</v>
      </c>
      <c r="AC17" s="23">
        <v>270.45999999999998</v>
      </c>
      <c r="AD17" s="21">
        <f t="shared" si="8"/>
        <v>6985.98</v>
      </c>
      <c r="AE17" s="30">
        <f>'[1]17'!$N$17/6</f>
        <v>28.05</v>
      </c>
      <c r="AF17" s="23">
        <v>605.65</v>
      </c>
      <c r="AG17" s="21">
        <f t="shared" si="9"/>
        <v>16988.48</v>
      </c>
      <c r="AH17" s="30">
        <f>'[1]17'!$N$18/6</f>
        <v>7.05</v>
      </c>
      <c r="AI17" s="23">
        <v>458.98</v>
      </c>
      <c r="AJ17" s="21">
        <f t="shared" si="10"/>
        <v>3235.81</v>
      </c>
      <c r="AK17" s="30">
        <f>'[1]17'!$N$19/6</f>
        <v>278.45</v>
      </c>
      <c r="AL17" s="23">
        <v>135.47</v>
      </c>
      <c r="AM17" s="21">
        <f t="shared" si="11"/>
        <v>37721.620000000003</v>
      </c>
      <c r="AN17" s="20">
        <f t="shared" si="12"/>
        <v>230489.87</v>
      </c>
      <c r="AO17" s="27"/>
    </row>
    <row r="18" spans="1:41" ht="78.75" hidden="1" customHeight="1" x14ac:dyDescent="0.2">
      <c r="A18" s="18">
        <v>8</v>
      </c>
      <c r="B18" s="17" t="s">
        <v>92</v>
      </c>
      <c r="C18" s="19" t="s">
        <v>16</v>
      </c>
      <c r="D18" s="30">
        <f>'[1]18'!$N$8/6</f>
        <v>244.95</v>
      </c>
      <c r="E18" s="20">
        <v>247.26</v>
      </c>
      <c r="F18" s="21">
        <f t="shared" si="0"/>
        <v>60566.34</v>
      </c>
      <c r="G18" s="30">
        <f>'[1]18'!$N$9/6</f>
        <v>21.31</v>
      </c>
      <c r="H18" s="22">
        <v>501</v>
      </c>
      <c r="I18" s="21">
        <f t="shared" si="1"/>
        <v>10676.31</v>
      </c>
      <c r="J18" s="30">
        <f>'[1]18'!$N$10/6</f>
        <v>25.45</v>
      </c>
      <c r="K18" s="22">
        <v>285.45999999999998</v>
      </c>
      <c r="L18" s="21">
        <f t="shared" si="2"/>
        <v>7264.96</v>
      </c>
      <c r="M18" s="30">
        <f>'[1]18'!$N$11/6</f>
        <v>14.68</v>
      </c>
      <c r="N18" s="23">
        <v>432.66</v>
      </c>
      <c r="O18" s="21">
        <f t="shared" si="3"/>
        <v>6351.45</v>
      </c>
      <c r="P18" s="30">
        <f>'[1]18'!$N$12/6</f>
        <v>9.08</v>
      </c>
      <c r="Q18" s="23">
        <v>463.66</v>
      </c>
      <c r="R18" s="21">
        <f t="shared" si="4"/>
        <v>4210.03</v>
      </c>
      <c r="S18" s="30">
        <f>'[1]18'!$N$13/6</f>
        <v>4.24</v>
      </c>
      <c r="T18" s="20">
        <v>227.35</v>
      </c>
      <c r="U18" s="21">
        <f t="shared" si="5"/>
        <v>963.96</v>
      </c>
      <c r="V18" s="30">
        <f>'[1]18'!$N$14/6</f>
        <v>6.35</v>
      </c>
      <c r="W18" s="20">
        <v>317.62</v>
      </c>
      <c r="X18" s="21">
        <f t="shared" si="6"/>
        <v>2016.89</v>
      </c>
      <c r="Y18" s="30">
        <f>'[1]18'!$N$15/6</f>
        <v>10.45</v>
      </c>
      <c r="Z18" s="23">
        <v>302.52999999999997</v>
      </c>
      <c r="AA18" s="21">
        <f t="shared" si="7"/>
        <v>3161.44</v>
      </c>
      <c r="AB18" s="30">
        <f>'[1]18'!$N$16/6</f>
        <v>14.94</v>
      </c>
      <c r="AC18" s="23">
        <v>270.45999999999998</v>
      </c>
      <c r="AD18" s="21">
        <f t="shared" si="8"/>
        <v>4040.67</v>
      </c>
      <c r="AE18" s="30">
        <f>'[1]18'!$N$17/6</f>
        <v>16.11</v>
      </c>
      <c r="AF18" s="23">
        <v>605.65</v>
      </c>
      <c r="AG18" s="21">
        <f t="shared" si="9"/>
        <v>9757.02</v>
      </c>
      <c r="AH18" s="30">
        <f>'[1]18'!$N$18/6</f>
        <v>3.93</v>
      </c>
      <c r="AI18" s="23">
        <v>458.98</v>
      </c>
      <c r="AJ18" s="21">
        <f t="shared" si="10"/>
        <v>1803.79</v>
      </c>
      <c r="AK18" s="30">
        <f>'[1]18'!$N$19/6</f>
        <v>160.56</v>
      </c>
      <c r="AL18" s="23">
        <v>135.47</v>
      </c>
      <c r="AM18" s="21">
        <f t="shared" si="11"/>
        <v>21751.06</v>
      </c>
      <c r="AN18" s="20">
        <f t="shared" si="12"/>
        <v>132563.92000000001</v>
      </c>
    </row>
    <row r="19" spans="1:41" ht="78.75" hidden="1" x14ac:dyDescent="0.2">
      <c r="A19" s="18">
        <v>9</v>
      </c>
      <c r="B19" s="17" t="s">
        <v>93</v>
      </c>
      <c r="C19" s="19" t="s">
        <v>17</v>
      </c>
      <c r="D19" s="30">
        <f>'[1]20'!$N$8/6</f>
        <v>311.64999999999998</v>
      </c>
      <c r="E19" s="20">
        <v>247.26</v>
      </c>
      <c r="F19" s="21">
        <f t="shared" si="0"/>
        <v>77058.58</v>
      </c>
      <c r="G19" s="30">
        <f>'[1]20'!$N$9/6</f>
        <v>28.19</v>
      </c>
      <c r="H19" s="22">
        <v>501</v>
      </c>
      <c r="I19" s="21">
        <f t="shared" si="1"/>
        <v>14123.19</v>
      </c>
      <c r="J19" s="30">
        <f>'[1]20'!$N$10/6</f>
        <v>33.19</v>
      </c>
      <c r="K19" s="22">
        <v>285.45999999999998</v>
      </c>
      <c r="L19" s="21">
        <f t="shared" si="2"/>
        <v>9474.42</v>
      </c>
      <c r="M19" s="30">
        <f>'[1]20'!$N$11/6</f>
        <v>18.18</v>
      </c>
      <c r="N19" s="23">
        <v>432.66</v>
      </c>
      <c r="O19" s="21">
        <f t="shared" si="3"/>
        <v>7865.76</v>
      </c>
      <c r="P19" s="30">
        <f>'[1]20'!$N$12/6</f>
        <v>10.67</v>
      </c>
      <c r="Q19" s="23">
        <v>463.66</v>
      </c>
      <c r="R19" s="21">
        <f t="shared" si="4"/>
        <v>4947.25</v>
      </c>
      <c r="S19" s="30">
        <f>'[1]20'!$N$13/6</f>
        <v>4.9800000000000004</v>
      </c>
      <c r="T19" s="20">
        <v>227.35</v>
      </c>
      <c r="U19" s="21">
        <f t="shared" si="5"/>
        <v>1132.2</v>
      </c>
      <c r="V19" s="30">
        <f>'[1]20'!$N$14/6</f>
        <v>7.47</v>
      </c>
      <c r="W19" s="20">
        <v>317.62</v>
      </c>
      <c r="X19" s="21">
        <f t="shared" si="6"/>
        <v>2372.62</v>
      </c>
      <c r="Y19" s="30">
        <f>'[1]20'!$N$15/6</f>
        <v>13.21</v>
      </c>
      <c r="Z19" s="23">
        <v>302.52999999999997</v>
      </c>
      <c r="AA19" s="21">
        <f t="shared" si="7"/>
        <v>3996.42</v>
      </c>
      <c r="AB19" s="30">
        <f>'[1]20'!$N$16/6</f>
        <v>19.27</v>
      </c>
      <c r="AC19" s="23">
        <v>270.45999999999998</v>
      </c>
      <c r="AD19" s="21">
        <f t="shared" si="8"/>
        <v>5211.76</v>
      </c>
      <c r="AE19" s="30">
        <f>'[1]20'!$N$17/6</f>
        <v>20.420000000000002</v>
      </c>
      <c r="AF19" s="23">
        <v>605.65</v>
      </c>
      <c r="AG19" s="21">
        <f t="shared" si="9"/>
        <v>12367.37</v>
      </c>
      <c r="AH19" s="30">
        <f>'[1]20'!$N$18/6</f>
        <v>4.62</v>
      </c>
      <c r="AI19" s="23">
        <v>458.98</v>
      </c>
      <c r="AJ19" s="21">
        <f t="shared" si="10"/>
        <v>2120.4899999999998</v>
      </c>
      <c r="AK19" s="30">
        <f>'[1]20'!$N$19/6</f>
        <v>205.34</v>
      </c>
      <c r="AL19" s="23">
        <v>135.47</v>
      </c>
      <c r="AM19" s="21">
        <f t="shared" si="11"/>
        <v>27817.41</v>
      </c>
      <c r="AN19" s="20">
        <f t="shared" si="12"/>
        <v>168487.47</v>
      </c>
    </row>
    <row r="20" spans="1:41" ht="78.75" hidden="1" x14ac:dyDescent="0.2">
      <c r="A20" s="18">
        <v>10</v>
      </c>
      <c r="B20" s="17" t="s">
        <v>94</v>
      </c>
      <c r="C20" s="19" t="s">
        <v>18</v>
      </c>
      <c r="D20" s="30">
        <f>'[1]22'!$N$8/6</f>
        <v>145.24</v>
      </c>
      <c r="E20" s="20">
        <v>247.26</v>
      </c>
      <c r="F20" s="21">
        <f t="shared" si="0"/>
        <v>35912.04</v>
      </c>
      <c r="G20" s="30">
        <f>'[1]22'!$N$9/6</f>
        <v>13.22</v>
      </c>
      <c r="H20" s="22">
        <v>501</v>
      </c>
      <c r="I20" s="21">
        <f t="shared" si="1"/>
        <v>6623.22</v>
      </c>
      <c r="J20" s="30">
        <f>'[1]22'!$N$10/6</f>
        <v>15.53</v>
      </c>
      <c r="K20" s="22">
        <v>285.45999999999998</v>
      </c>
      <c r="L20" s="21">
        <f t="shared" si="2"/>
        <v>4433.1899999999996</v>
      </c>
      <c r="M20" s="30">
        <f>'[1]22'!$N$11/6</f>
        <v>8.43</v>
      </c>
      <c r="N20" s="23">
        <v>432.66</v>
      </c>
      <c r="O20" s="21">
        <f t="shared" si="3"/>
        <v>3647.32</v>
      </c>
      <c r="P20" s="30">
        <f>'[1]22'!$N$12/6</f>
        <v>4.9000000000000004</v>
      </c>
      <c r="Q20" s="23">
        <v>463.66</v>
      </c>
      <c r="R20" s="21">
        <f t="shared" si="4"/>
        <v>2271.9299999999998</v>
      </c>
      <c r="S20" s="30">
        <f>'[1]22'!$N$13/6</f>
        <v>2.29</v>
      </c>
      <c r="T20" s="20">
        <v>227.35</v>
      </c>
      <c r="U20" s="21">
        <f t="shared" si="5"/>
        <v>520.63</v>
      </c>
      <c r="V20" s="30">
        <f>'[1]22'!$N$14/6</f>
        <v>3.43</v>
      </c>
      <c r="W20" s="20">
        <v>317.62</v>
      </c>
      <c r="X20" s="21">
        <f t="shared" si="6"/>
        <v>1089.44</v>
      </c>
      <c r="Y20" s="30">
        <f>'[1]22'!$N$15/6</f>
        <v>6.15</v>
      </c>
      <c r="Z20" s="23">
        <v>302.52999999999997</v>
      </c>
      <c r="AA20" s="21">
        <f t="shared" si="7"/>
        <v>1860.56</v>
      </c>
      <c r="AB20" s="30">
        <f>'[1]22'!$N$16/6</f>
        <v>9</v>
      </c>
      <c r="AC20" s="23">
        <v>270.45999999999998</v>
      </c>
      <c r="AD20" s="21">
        <f t="shared" si="8"/>
        <v>2434.14</v>
      </c>
      <c r="AE20" s="30">
        <f>'[1]22'!$N$17/6</f>
        <v>9.51</v>
      </c>
      <c r="AF20" s="23">
        <v>605.65</v>
      </c>
      <c r="AG20" s="21">
        <f t="shared" si="9"/>
        <v>5759.73</v>
      </c>
      <c r="AH20" s="30">
        <f>'[1]22'!$N$18/6</f>
        <v>2.12</v>
      </c>
      <c r="AI20" s="23">
        <v>458.98</v>
      </c>
      <c r="AJ20" s="21">
        <f t="shared" si="10"/>
        <v>973.04</v>
      </c>
      <c r="AK20" s="30">
        <f>'[1]22'!$N$19/6</f>
        <v>95.79</v>
      </c>
      <c r="AL20" s="23">
        <v>135.47</v>
      </c>
      <c r="AM20" s="21">
        <f t="shared" si="11"/>
        <v>12976.67</v>
      </c>
      <c r="AN20" s="20">
        <f t="shared" si="12"/>
        <v>78501.91</v>
      </c>
    </row>
    <row r="21" spans="1:41" ht="78.75" hidden="1" x14ac:dyDescent="0.2">
      <c r="A21" s="18">
        <v>11</v>
      </c>
      <c r="B21" s="17" t="s">
        <v>95</v>
      </c>
      <c r="C21" s="19" t="s">
        <v>19</v>
      </c>
      <c r="D21" s="30">
        <f>'[1]23'!$N$8/6</f>
        <v>617.55999999999995</v>
      </c>
      <c r="E21" s="20">
        <v>247.26</v>
      </c>
      <c r="F21" s="21">
        <f t="shared" si="0"/>
        <v>152697.89000000001</v>
      </c>
      <c r="G21" s="30">
        <f>'[1]23'!$N$9/6</f>
        <v>54.82</v>
      </c>
      <c r="H21" s="22">
        <v>501</v>
      </c>
      <c r="I21" s="21">
        <f t="shared" si="1"/>
        <v>27464.82</v>
      </c>
      <c r="J21" s="30">
        <f>'[1]23'!$N$10/6</f>
        <v>64.989999999999995</v>
      </c>
      <c r="K21" s="22">
        <v>285.45999999999998</v>
      </c>
      <c r="L21" s="21">
        <f t="shared" si="2"/>
        <v>18552.05</v>
      </c>
      <c r="M21" s="30">
        <f>'[1]23'!$N$11/6</f>
        <v>36.51</v>
      </c>
      <c r="N21" s="23">
        <v>432.66</v>
      </c>
      <c r="O21" s="21">
        <f t="shared" si="3"/>
        <v>15796.42</v>
      </c>
      <c r="P21" s="30">
        <f>'[1]23'!$N$12/6</f>
        <v>21.98</v>
      </c>
      <c r="Q21" s="23">
        <v>463.66</v>
      </c>
      <c r="R21" s="21">
        <f t="shared" si="4"/>
        <v>10191.25</v>
      </c>
      <c r="S21" s="30">
        <f>'[1]23'!$N$13/6</f>
        <v>10.26</v>
      </c>
      <c r="T21" s="20">
        <v>227.35</v>
      </c>
      <c r="U21" s="21">
        <f t="shared" si="5"/>
        <v>2332.61</v>
      </c>
      <c r="V21" s="30">
        <f>'[1]23'!$N$14/6</f>
        <v>15.39</v>
      </c>
      <c r="W21" s="20">
        <v>317.62</v>
      </c>
      <c r="X21" s="21">
        <f t="shared" si="6"/>
        <v>4888.17</v>
      </c>
      <c r="Y21" s="30">
        <f>'[1]23'!$N$15/6</f>
        <v>26.25</v>
      </c>
      <c r="Z21" s="23">
        <v>302.52999999999997</v>
      </c>
      <c r="AA21" s="21">
        <f t="shared" si="7"/>
        <v>7941.41</v>
      </c>
      <c r="AB21" s="30">
        <f>'[1]23'!$N$16/6</f>
        <v>37.94</v>
      </c>
      <c r="AC21" s="23">
        <v>270.45999999999998</v>
      </c>
      <c r="AD21" s="21">
        <f t="shared" si="8"/>
        <v>10261.25</v>
      </c>
      <c r="AE21" s="30">
        <f>'[1]23'!$N$17/6</f>
        <v>40.54</v>
      </c>
      <c r="AF21" s="23">
        <v>605.65</v>
      </c>
      <c r="AG21" s="21">
        <f t="shared" si="9"/>
        <v>24553.05</v>
      </c>
      <c r="AH21" s="30">
        <f>'[1]23'!$N$18/6</f>
        <v>9.5299999999999994</v>
      </c>
      <c r="AI21" s="23">
        <v>458.98</v>
      </c>
      <c r="AJ21" s="21">
        <f t="shared" si="10"/>
        <v>4374.08</v>
      </c>
      <c r="AK21" s="30">
        <f>'[1]23'!$N$19/6</f>
        <v>405.88</v>
      </c>
      <c r="AL21" s="23">
        <v>135.47</v>
      </c>
      <c r="AM21" s="21">
        <f t="shared" si="11"/>
        <v>54984.56</v>
      </c>
      <c r="AN21" s="20">
        <f t="shared" si="12"/>
        <v>334037.56</v>
      </c>
    </row>
    <row r="22" spans="1:41" ht="78.75" hidden="1" x14ac:dyDescent="0.2">
      <c r="A22" s="18">
        <v>12</v>
      </c>
      <c r="B22" s="17" t="s">
        <v>96</v>
      </c>
      <c r="C22" s="19" t="s">
        <v>20</v>
      </c>
      <c r="D22" s="30">
        <f>'[1]29'!$N$8/6</f>
        <v>206.44</v>
      </c>
      <c r="E22" s="20">
        <v>247.26</v>
      </c>
      <c r="F22" s="21">
        <f t="shared" si="0"/>
        <v>51044.35</v>
      </c>
      <c r="G22" s="30">
        <f>'[1]29'!$N$9/6</f>
        <v>17.73</v>
      </c>
      <c r="H22" s="22">
        <v>501</v>
      </c>
      <c r="I22" s="21">
        <f t="shared" si="1"/>
        <v>8882.73</v>
      </c>
      <c r="J22" s="30">
        <f>'[1]29'!$N$10/6</f>
        <v>21.28</v>
      </c>
      <c r="K22" s="22">
        <v>285.45999999999998</v>
      </c>
      <c r="L22" s="21">
        <f t="shared" si="2"/>
        <v>6074.59</v>
      </c>
      <c r="M22" s="30">
        <f>'[1]29'!$N$11/6</f>
        <v>12.48</v>
      </c>
      <c r="N22" s="23">
        <v>432.66</v>
      </c>
      <c r="O22" s="21">
        <f t="shared" si="3"/>
        <v>5399.6</v>
      </c>
      <c r="P22" s="30">
        <f>'[1]29'!$N$12/6</f>
        <v>7.84</v>
      </c>
      <c r="Q22" s="23">
        <v>463.66</v>
      </c>
      <c r="R22" s="21">
        <f t="shared" si="4"/>
        <v>3635.09</v>
      </c>
      <c r="S22" s="30">
        <f>'[1]29'!$N$13/6</f>
        <v>3.66</v>
      </c>
      <c r="T22" s="20">
        <v>227.35</v>
      </c>
      <c r="U22" s="21">
        <f t="shared" si="5"/>
        <v>832.1</v>
      </c>
      <c r="V22" s="30">
        <f>'[1]29'!$N$14/6</f>
        <v>5.48</v>
      </c>
      <c r="W22" s="20">
        <v>317.62</v>
      </c>
      <c r="X22" s="21">
        <f t="shared" si="6"/>
        <v>1740.56</v>
      </c>
      <c r="Y22" s="30">
        <f>'[1]29'!$N$15/6</f>
        <v>8.83</v>
      </c>
      <c r="Z22" s="23">
        <v>302.52999999999997</v>
      </c>
      <c r="AA22" s="21">
        <f t="shared" si="7"/>
        <v>2671.34</v>
      </c>
      <c r="AB22" s="30">
        <f>'[1]29'!$N$16/6</f>
        <v>12.54</v>
      </c>
      <c r="AC22" s="23">
        <v>270.45999999999998</v>
      </c>
      <c r="AD22" s="21">
        <f t="shared" si="8"/>
        <v>3391.57</v>
      </c>
      <c r="AE22" s="30">
        <f>'[1]29'!$N$17/6</f>
        <v>13.6</v>
      </c>
      <c r="AF22" s="23">
        <v>605.65</v>
      </c>
      <c r="AG22" s="21">
        <f t="shared" si="9"/>
        <v>8236.84</v>
      </c>
      <c r="AH22" s="30">
        <f>'[1]29'!$N$18/6</f>
        <v>3.4</v>
      </c>
      <c r="AI22" s="23">
        <v>458.98</v>
      </c>
      <c r="AJ22" s="21">
        <f t="shared" si="10"/>
        <v>1560.53</v>
      </c>
      <c r="AK22" s="30">
        <f>'[1]29'!$N$19/6</f>
        <v>135.09</v>
      </c>
      <c r="AL22" s="23">
        <v>135.47</v>
      </c>
      <c r="AM22" s="21">
        <f t="shared" si="11"/>
        <v>18300.64</v>
      </c>
      <c r="AN22" s="20">
        <f t="shared" si="12"/>
        <v>111769.94</v>
      </c>
    </row>
    <row r="23" spans="1:41" ht="110.25" hidden="1" x14ac:dyDescent="0.2">
      <c r="A23" s="18">
        <v>13</v>
      </c>
      <c r="B23" s="17" t="s">
        <v>97</v>
      </c>
      <c r="C23" s="19" t="s">
        <v>26</v>
      </c>
      <c r="D23" s="30">
        <f>'[1]32'!$N$8/6</f>
        <v>159.99</v>
      </c>
      <c r="E23" s="20">
        <v>247.26</v>
      </c>
      <c r="F23" s="21">
        <f t="shared" si="0"/>
        <v>39559.129999999997</v>
      </c>
      <c r="G23" s="30">
        <f>'[1]32'!$N$9/6</f>
        <v>13.64</v>
      </c>
      <c r="H23" s="22">
        <v>501</v>
      </c>
      <c r="I23" s="21">
        <f t="shared" si="1"/>
        <v>6833.64</v>
      </c>
      <c r="J23" s="30">
        <f>'[1]32'!$N$10/6</f>
        <v>16.41</v>
      </c>
      <c r="K23" s="22">
        <v>285.45999999999998</v>
      </c>
      <c r="L23" s="21">
        <f t="shared" si="2"/>
        <v>4684.3999999999996</v>
      </c>
      <c r="M23" s="30">
        <f>'[1]32'!$N$11/6</f>
        <v>9.7200000000000006</v>
      </c>
      <c r="N23" s="23">
        <v>432.66</v>
      </c>
      <c r="O23" s="21">
        <f t="shared" si="3"/>
        <v>4205.46</v>
      </c>
      <c r="P23" s="30">
        <f>'[1]32'!$N$12/6</f>
        <v>6.16</v>
      </c>
      <c r="Q23" s="23">
        <v>463.66</v>
      </c>
      <c r="R23" s="21">
        <f t="shared" si="4"/>
        <v>2856.15</v>
      </c>
      <c r="S23" s="30">
        <f>'[1]32'!$N$13/6</f>
        <v>2.87</v>
      </c>
      <c r="T23" s="20">
        <v>227.35</v>
      </c>
      <c r="U23" s="21">
        <f t="shared" si="5"/>
        <v>652.49</v>
      </c>
      <c r="V23" s="30">
        <f>'[1]32'!$N$14/6</f>
        <v>4.3099999999999996</v>
      </c>
      <c r="W23" s="20">
        <v>317.62</v>
      </c>
      <c r="X23" s="21">
        <f t="shared" si="6"/>
        <v>1368.94</v>
      </c>
      <c r="Y23" s="30">
        <f>'[1]32'!$N$15/6</f>
        <v>6.85</v>
      </c>
      <c r="Z23" s="23">
        <v>302.52999999999997</v>
      </c>
      <c r="AA23" s="21">
        <f t="shared" si="7"/>
        <v>2072.33</v>
      </c>
      <c r="AB23" s="30">
        <f>'[1]32'!$N$16/6</f>
        <v>9.69</v>
      </c>
      <c r="AC23" s="23">
        <v>270.45999999999998</v>
      </c>
      <c r="AD23" s="21">
        <f t="shared" si="8"/>
        <v>2620.7600000000002</v>
      </c>
      <c r="AE23" s="30">
        <f>'[1]32'!$N$17/6</f>
        <v>10.55</v>
      </c>
      <c r="AF23" s="23">
        <v>605.65</v>
      </c>
      <c r="AG23" s="21">
        <f t="shared" si="9"/>
        <v>6389.61</v>
      </c>
      <c r="AH23" s="30">
        <f>'[1]32'!$N$18/6</f>
        <v>2.67</v>
      </c>
      <c r="AI23" s="23">
        <v>458.98</v>
      </c>
      <c r="AJ23" s="21">
        <f t="shared" si="10"/>
        <v>1225.48</v>
      </c>
      <c r="AK23" s="30">
        <f>'[1]32'!$N$19/6</f>
        <v>104.59</v>
      </c>
      <c r="AL23" s="23">
        <v>135.47</v>
      </c>
      <c r="AM23" s="21">
        <f t="shared" si="11"/>
        <v>14168.81</v>
      </c>
      <c r="AN23" s="20">
        <f t="shared" si="12"/>
        <v>86637.2</v>
      </c>
    </row>
    <row r="24" spans="1:41" ht="78.75" hidden="1" x14ac:dyDescent="0.2">
      <c r="A24" s="18">
        <v>14</v>
      </c>
      <c r="B24" s="17" t="s">
        <v>98</v>
      </c>
      <c r="C24" s="19" t="s">
        <v>21</v>
      </c>
      <c r="D24" s="30">
        <f>'[1]33'!$N$8/6</f>
        <v>87.23</v>
      </c>
      <c r="E24" s="20">
        <v>247.26</v>
      </c>
      <c r="F24" s="21">
        <f t="shared" si="0"/>
        <v>21568.49</v>
      </c>
      <c r="G24" s="30">
        <f>'[1]33'!$N$9/6</f>
        <v>7.84</v>
      </c>
      <c r="H24" s="22">
        <v>501</v>
      </c>
      <c r="I24" s="21">
        <f t="shared" si="1"/>
        <v>3927.84</v>
      </c>
      <c r="J24" s="30">
        <f>'[1]33'!$N$10/6</f>
        <v>9.25</v>
      </c>
      <c r="K24" s="22">
        <v>285.45999999999998</v>
      </c>
      <c r="L24" s="21">
        <f t="shared" si="2"/>
        <v>2640.51</v>
      </c>
      <c r="M24" s="30">
        <f>'[1]33'!$N$11/6</f>
        <v>5.1100000000000003</v>
      </c>
      <c r="N24" s="23">
        <v>432.66</v>
      </c>
      <c r="O24" s="21">
        <f t="shared" si="3"/>
        <v>2210.89</v>
      </c>
      <c r="P24" s="30">
        <f>'[1]33'!$N$12/6</f>
        <v>3.03</v>
      </c>
      <c r="Q24" s="23">
        <v>463.66</v>
      </c>
      <c r="R24" s="21">
        <f t="shared" si="4"/>
        <v>1404.89</v>
      </c>
      <c r="S24" s="30">
        <f>'[1]33'!$N$13/6</f>
        <v>1.41</v>
      </c>
      <c r="T24" s="20">
        <v>227.35</v>
      </c>
      <c r="U24" s="21">
        <f t="shared" si="5"/>
        <v>320.56</v>
      </c>
      <c r="V24" s="30">
        <f>'[1]33'!$N$14/6</f>
        <v>2.12</v>
      </c>
      <c r="W24" s="20">
        <v>317.62</v>
      </c>
      <c r="X24" s="21">
        <f t="shared" si="6"/>
        <v>673.35</v>
      </c>
      <c r="Y24" s="30">
        <f>'[1]33'!$N$15/6</f>
        <v>3.7</v>
      </c>
      <c r="Z24" s="23">
        <v>302.52999999999997</v>
      </c>
      <c r="AA24" s="21">
        <f t="shared" si="7"/>
        <v>1119.3599999999999</v>
      </c>
      <c r="AB24" s="30">
        <f>'[1]33'!$N$16/6</f>
        <v>5.38</v>
      </c>
      <c r="AC24" s="23">
        <v>270.45999999999998</v>
      </c>
      <c r="AD24" s="21">
        <f t="shared" si="8"/>
        <v>1455.07</v>
      </c>
      <c r="AE24" s="30">
        <f>'[1]33'!$N$17/6</f>
        <v>5.72</v>
      </c>
      <c r="AF24" s="23">
        <v>605.65</v>
      </c>
      <c r="AG24" s="21">
        <f t="shared" si="9"/>
        <v>3464.32</v>
      </c>
      <c r="AH24" s="30">
        <f>'[1]33'!$N$18/6</f>
        <v>1.31</v>
      </c>
      <c r="AI24" s="23">
        <v>458.98</v>
      </c>
      <c r="AJ24" s="21">
        <f t="shared" si="10"/>
        <v>601.26</v>
      </c>
      <c r="AK24" s="30">
        <f>'[1]33'!$N$19/6</f>
        <v>57.42</v>
      </c>
      <c r="AL24" s="23">
        <v>135.47</v>
      </c>
      <c r="AM24" s="21">
        <f t="shared" si="11"/>
        <v>7778.69</v>
      </c>
      <c r="AN24" s="20">
        <f t="shared" si="12"/>
        <v>47165.23</v>
      </c>
    </row>
    <row r="25" spans="1:41" ht="110.25" hidden="1" x14ac:dyDescent="0.2">
      <c r="A25" s="18">
        <v>15</v>
      </c>
      <c r="B25" s="17" t="s">
        <v>99</v>
      </c>
      <c r="C25" s="19" t="s">
        <v>27</v>
      </c>
      <c r="D25" s="30">
        <v>0</v>
      </c>
      <c r="E25" s="20">
        <v>247.26</v>
      </c>
      <c r="F25" s="21">
        <f t="shared" si="0"/>
        <v>0</v>
      </c>
      <c r="G25" s="30">
        <v>0</v>
      </c>
      <c r="H25" s="22">
        <v>501</v>
      </c>
      <c r="I25" s="21">
        <f t="shared" si="1"/>
        <v>0</v>
      </c>
      <c r="J25" s="30">
        <v>0</v>
      </c>
      <c r="K25" s="22">
        <v>285.45999999999998</v>
      </c>
      <c r="L25" s="21">
        <f t="shared" si="2"/>
        <v>0</v>
      </c>
      <c r="M25" s="30">
        <v>0</v>
      </c>
      <c r="N25" s="23">
        <v>432.66</v>
      </c>
      <c r="O25" s="21">
        <f t="shared" si="3"/>
        <v>0</v>
      </c>
      <c r="P25" s="30">
        <v>0</v>
      </c>
      <c r="Q25" s="23">
        <v>463.66</v>
      </c>
      <c r="R25" s="21">
        <f t="shared" si="4"/>
        <v>0</v>
      </c>
      <c r="S25" s="30">
        <v>0</v>
      </c>
      <c r="T25" s="20">
        <v>227.35</v>
      </c>
      <c r="U25" s="21">
        <f t="shared" si="5"/>
        <v>0</v>
      </c>
      <c r="V25" s="30">
        <v>0</v>
      </c>
      <c r="W25" s="20">
        <v>317.62</v>
      </c>
      <c r="X25" s="21">
        <f t="shared" si="6"/>
        <v>0</v>
      </c>
      <c r="Y25" s="30">
        <v>0</v>
      </c>
      <c r="Z25" s="23">
        <v>302.52999999999997</v>
      </c>
      <c r="AA25" s="21">
        <f t="shared" si="7"/>
        <v>0</v>
      </c>
      <c r="AB25" s="30">
        <v>0</v>
      </c>
      <c r="AC25" s="23">
        <v>270.45999999999998</v>
      </c>
      <c r="AD25" s="21">
        <f t="shared" si="8"/>
        <v>0</v>
      </c>
      <c r="AE25" s="30">
        <v>0</v>
      </c>
      <c r="AF25" s="23">
        <v>605.65</v>
      </c>
      <c r="AG25" s="21">
        <f t="shared" si="9"/>
        <v>0</v>
      </c>
      <c r="AH25" s="30">
        <v>0</v>
      </c>
      <c r="AI25" s="23">
        <v>458.98</v>
      </c>
      <c r="AJ25" s="21">
        <f t="shared" si="10"/>
        <v>0</v>
      </c>
      <c r="AK25" s="30">
        <v>0</v>
      </c>
      <c r="AL25" s="23">
        <v>135.47</v>
      </c>
      <c r="AM25" s="21">
        <f t="shared" si="11"/>
        <v>0</v>
      </c>
      <c r="AN25" s="20">
        <f t="shared" si="12"/>
        <v>0</v>
      </c>
    </row>
    <row r="26" spans="1:41" ht="78.75" hidden="1" x14ac:dyDescent="0.2">
      <c r="A26" s="18">
        <v>16</v>
      </c>
      <c r="B26" s="29" t="s">
        <v>100</v>
      </c>
      <c r="C26" s="19" t="s">
        <v>22</v>
      </c>
      <c r="D26" s="30">
        <v>0</v>
      </c>
      <c r="E26" s="20">
        <v>247.26</v>
      </c>
      <c r="F26" s="21">
        <f t="shared" si="0"/>
        <v>0</v>
      </c>
      <c r="G26" s="30">
        <v>0</v>
      </c>
      <c r="H26" s="22">
        <v>501</v>
      </c>
      <c r="I26" s="21">
        <f t="shared" si="1"/>
        <v>0</v>
      </c>
      <c r="J26" s="30">
        <v>0</v>
      </c>
      <c r="K26" s="22">
        <v>285.45999999999998</v>
      </c>
      <c r="L26" s="21">
        <f t="shared" si="2"/>
        <v>0</v>
      </c>
      <c r="M26" s="30">
        <v>0</v>
      </c>
      <c r="N26" s="23">
        <v>432.66</v>
      </c>
      <c r="O26" s="21">
        <f t="shared" si="3"/>
        <v>0</v>
      </c>
      <c r="P26" s="30">
        <v>0</v>
      </c>
      <c r="Q26" s="23">
        <v>463.66</v>
      </c>
      <c r="R26" s="21">
        <f t="shared" si="4"/>
        <v>0</v>
      </c>
      <c r="S26" s="30">
        <v>0</v>
      </c>
      <c r="T26" s="20">
        <v>227.35</v>
      </c>
      <c r="U26" s="21">
        <f t="shared" si="5"/>
        <v>0</v>
      </c>
      <c r="V26" s="30">
        <v>0</v>
      </c>
      <c r="W26" s="20">
        <v>317.62</v>
      </c>
      <c r="X26" s="21">
        <f t="shared" si="6"/>
        <v>0</v>
      </c>
      <c r="Y26" s="30">
        <v>0</v>
      </c>
      <c r="Z26" s="23">
        <v>302.52999999999997</v>
      </c>
      <c r="AA26" s="21">
        <f t="shared" si="7"/>
        <v>0</v>
      </c>
      <c r="AB26" s="30">
        <v>0</v>
      </c>
      <c r="AC26" s="23">
        <v>270.45999999999998</v>
      </c>
      <c r="AD26" s="21">
        <f t="shared" si="8"/>
        <v>0</v>
      </c>
      <c r="AE26" s="30">
        <v>0</v>
      </c>
      <c r="AF26" s="23">
        <v>605.65</v>
      </c>
      <c r="AG26" s="21">
        <f t="shared" si="9"/>
        <v>0</v>
      </c>
      <c r="AH26" s="30">
        <v>0</v>
      </c>
      <c r="AI26" s="23">
        <v>458.98</v>
      </c>
      <c r="AJ26" s="21">
        <f t="shared" si="10"/>
        <v>0</v>
      </c>
      <c r="AK26" s="30">
        <v>0</v>
      </c>
      <c r="AL26" s="23">
        <v>135.47</v>
      </c>
      <c r="AM26" s="21">
        <f t="shared" si="11"/>
        <v>0</v>
      </c>
      <c r="AN26" s="20">
        <f t="shared" si="12"/>
        <v>0</v>
      </c>
    </row>
    <row r="27" spans="1:41" ht="110.25" hidden="1" x14ac:dyDescent="0.2">
      <c r="A27" s="18">
        <v>17</v>
      </c>
      <c r="B27" s="17" t="s">
        <v>101</v>
      </c>
      <c r="C27" s="19" t="s">
        <v>28</v>
      </c>
      <c r="D27" s="30">
        <f>'[1]39'!$N$8/6</f>
        <v>146.5</v>
      </c>
      <c r="E27" s="20">
        <v>247.26</v>
      </c>
      <c r="F27" s="21">
        <f t="shared" si="0"/>
        <v>36223.589999999997</v>
      </c>
      <c r="G27" s="30">
        <f>'[1]39'!$N$9/6</f>
        <v>12.73</v>
      </c>
      <c r="H27" s="22">
        <v>501</v>
      </c>
      <c r="I27" s="21">
        <f t="shared" si="1"/>
        <v>6377.73</v>
      </c>
      <c r="J27" s="30">
        <f>'[1]39'!$N$10/6</f>
        <v>15.21</v>
      </c>
      <c r="K27" s="22">
        <v>285.45999999999998</v>
      </c>
      <c r="L27" s="21">
        <f t="shared" si="2"/>
        <v>4341.8500000000004</v>
      </c>
      <c r="M27" s="30">
        <f>'[1]39'!$N$11/6</f>
        <v>8.7899999999999991</v>
      </c>
      <c r="N27" s="23">
        <v>432.66</v>
      </c>
      <c r="O27" s="21">
        <f t="shared" si="3"/>
        <v>3803.08</v>
      </c>
      <c r="P27" s="30">
        <f>'[1]39'!$N$12/6</f>
        <v>5.44</v>
      </c>
      <c r="Q27" s="23">
        <v>463.66</v>
      </c>
      <c r="R27" s="21">
        <f t="shared" si="4"/>
        <v>2522.31</v>
      </c>
      <c r="S27" s="30">
        <f>'[1]39'!$N$13/6</f>
        <v>2.54</v>
      </c>
      <c r="T27" s="20">
        <v>227.35</v>
      </c>
      <c r="U27" s="21">
        <f t="shared" si="5"/>
        <v>577.47</v>
      </c>
      <c r="V27" s="30">
        <f>'[1]39'!$N$14/6</f>
        <v>3.81</v>
      </c>
      <c r="W27" s="20">
        <v>317.62</v>
      </c>
      <c r="X27" s="21">
        <f t="shared" si="6"/>
        <v>1210.1300000000001</v>
      </c>
      <c r="Y27" s="30">
        <f>'[1]39'!$N$15/6</f>
        <v>6.25</v>
      </c>
      <c r="Z27" s="23">
        <v>302.52999999999997</v>
      </c>
      <c r="AA27" s="21">
        <f t="shared" si="7"/>
        <v>1890.81</v>
      </c>
      <c r="AB27" s="30">
        <f>'[1]39'!$N$16/6</f>
        <v>8.93</v>
      </c>
      <c r="AC27" s="23">
        <v>270.45999999999998</v>
      </c>
      <c r="AD27" s="21">
        <f t="shared" si="8"/>
        <v>2415.21</v>
      </c>
      <c r="AE27" s="30">
        <f>'[1]39'!$N$17/6</f>
        <v>9.64</v>
      </c>
      <c r="AF27" s="23">
        <v>605.65</v>
      </c>
      <c r="AG27" s="21">
        <f t="shared" si="9"/>
        <v>5838.47</v>
      </c>
      <c r="AH27" s="30">
        <f>'[1]39'!$N$18/6</f>
        <v>2.36</v>
      </c>
      <c r="AI27" s="23">
        <v>458.98</v>
      </c>
      <c r="AJ27" s="21">
        <f t="shared" si="10"/>
        <v>1083.19</v>
      </c>
      <c r="AK27" s="30">
        <f>'[1]39'!$N$19/6</f>
        <v>96.01</v>
      </c>
      <c r="AL27" s="23">
        <v>135.47</v>
      </c>
      <c r="AM27" s="21">
        <f t="shared" si="11"/>
        <v>13006.47</v>
      </c>
      <c r="AN27" s="20">
        <f t="shared" ref="AN27:AN47" si="13">F27+I27+L27+O27+R27+U27+X27+AA27+AD27+AG27+AJ27+AM27</f>
        <v>79290.31</v>
      </c>
    </row>
    <row r="28" spans="1:41" ht="94.5" hidden="1" x14ac:dyDescent="0.2">
      <c r="A28" s="18">
        <v>18</v>
      </c>
      <c r="B28" s="17" t="s">
        <v>102</v>
      </c>
      <c r="C28" s="19" t="s">
        <v>29</v>
      </c>
      <c r="D28" s="30">
        <f>'[1]40'!$N$8/6</f>
        <v>130.34</v>
      </c>
      <c r="E28" s="20">
        <v>247.26</v>
      </c>
      <c r="F28" s="21">
        <f t="shared" si="0"/>
        <v>32227.87</v>
      </c>
      <c r="G28" s="30">
        <f>'[1]40'!$N$9/6</f>
        <v>11.42</v>
      </c>
      <c r="H28" s="22">
        <v>501</v>
      </c>
      <c r="I28" s="21">
        <f t="shared" si="1"/>
        <v>5721.42</v>
      </c>
      <c r="J28" s="30">
        <f>'[1]40'!$N$10/6</f>
        <v>13.61</v>
      </c>
      <c r="K28" s="22">
        <v>285.45999999999998</v>
      </c>
      <c r="L28" s="21">
        <f t="shared" si="2"/>
        <v>3885.11</v>
      </c>
      <c r="M28" s="30">
        <f>'[1]40'!$N$11/6</f>
        <v>7.77</v>
      </c>
      <c r="N28" s="23">
        <v>432.66</v>
      </c>
      <c r="O28" s="21">
        <f t="shared" si="3"/>
        <v>3361.77</v>
      </c>
      <c r="P28" s="30">
        <f>'[1]40'!$N$12/6</f>
        <v>4.76</v>
      </c>
      <c r="Q28" s="23">
        <v>463.66</v>
      </c>
      <c r="R28" s="21">
        <f t="shared" si="4"/>
        <v>2207.02</v>
      </c>
      <c r="S28" s="30">
        <f>'[1]40'!$N$13/6</f>
        <v>2.2200000000000002</v>
      </c>
      <c r="T28" s="20">
        <v>227.35</v>
      </c>
      <c r="U28" s="21">
        <f t="shared" si="5"/>
        <v>504.72</v>
      </c>
      <c r="V28" s="30">
        <f>'[1]40'!$N$14/6</f>
        <v>3.33</v>
      </c>
      <c r="W28" s="20">
        <v>317.62</v>
      </c>
      <c r="X28" s="21">
        <f t="shared" si="6"/>
        <v>1057.67</v>
      </c>
      <c r="Y28" s="30">
        <f>'[1]40'!$N$15/6</f>
        <v>5.55</v>
      </c>
      <c r="Z28" s="23">
        <v>302.52999999999997</v>
      </c>
      <c r="AA28" s="21">
        <f t="shared" si="7"/>
        <v>1679.04</v>
      </c>
      <c r="AB28" s="30">
        <f>'[1]40'!$N$16/6</f>
        <v>7.97</v>
      </c>
      <c r="AC28" s="23">
        <v>270.45999999999998</v>
      </c>
      <c r="AD28" s="21">
        <f t="shared" si="8"/>
        <v>2155.5700000000002</v>
      </c>
      <c r="AE28" s="30">
        <f>'[1]40'!$N$17/6</f>
        <v>8.57</v>
      </c>
      <c r="AF28" s="23">
        <v>605.65</v>
      </c>
      <c r="AG28" s="21">
        <f t="shared" si="9"/>
        <v>5190.42</v>
      </c>
      <c r="AH28" s="30">
        <f>'[1]40'!$N$18/6</f>
        <v>2.06</v>
      </c>
      <c r="AI28" s="23">
        <v>458.98</v>
      </c>
      <c r="AJ28" s="21">
        <f t="shared" si="10"/>
        <v>945.5</v>
      </c>
      <c r="AK28" s="30">
        <f>'[1]40'!$N$19/6</f>
        <v>85.52</v>
      </c>
      <c r="AL28" s="23">
        <v>135.47</v>
      </c>
      <c r="AM28" s="21">
        <f t="shared" si="11"/>
        <v>11585.39</v>
      </c>
      <c r="AN28" s="20">
        <f t="shared" si="13"/>
        <v>70521.5</v>
      </c>
    </row>
    <row r="29" spans="1:41" ht="94.5" hidden="1" x14ac:dyDescent="0.2">
      <c r="A29" s="18">
        <v>19</v>
      </c>
      <c r="B29" s="29" t="s">
        <v>103</v>
      </c>
      <c r="C29" s="19" t="s">
        <v>24</v>
      </c>
      <c r="D29" s="30">
        <f>'[1]41'!$N$8/6</f>
        <v>177.95</v>
      </c>
      <c r="E29" s="20">
        <v>247.26</v>
      </c>
      <c r="F29" s="21">
        <f t="shared" si="0"/>
        <v>43999.92</v>
      </c>
      <c r="G29" s="30">
        <f>'[1]41'!$N$9/6</f>
        <v>15.16</v>
      </c>
      <c r="H29" s="22">
        <v>501</v>
      </c>
      <c r="I29" s="21">
        <f t="shared" si="1"/>
        <v>7595.16</v>
      </c>
      <c r="J29" s="30">
        <f>'[1]41'!$N$10/6</f>
        <v>18.239999999999998</v>
      </c>
      <c r="K29" s="22">
        <v>285.45999999999998</v>
      </c>
      <c r="L29" s="21">
        <f t="shared" si="2"/>
        <v>5206.79</v>
      </c>
      <c r="M29" s="30">
        <f>'[1]41'!$N$11/6</f>
        <v>10.82</v>
      </c>
      <c r="N29" s="23">
        <v>432.66</v>
      </c>
      <c r="O29" s="21">
        <f t="shared" si="3"/>
        <v>4681.38</v>
      </c>
      <c r="P29" s="30">
        <f>'[1]41'!$N$12/6</f>
        <v>6.86</v>
      </c>
      <c r="Q29" s="23">
        <v>463.66</v>
      </c>
      <c r="R29" s="21">
        <f t="shared" si="4"/>
        <v>3180.71</v>
      </c>
      <c r="S29" s="30">
        <f>'[1]41'!$N$13/6</f>
        <v>3.2</v>
      </c>
      <c r="T29" s="20">
        <v>227.35</v>
      </c>
      <c r="U29" s="21">
        <f t="shared" si="5"/>
        <v>727.52</v>
      </c>
      <c r="V29" s="30">
        <f>'[1]41'!$N$14/6</f>
        <v>4.8</v>
      </c>
      <c r="W29" s="20">
        <v>317.62</v>
      </c>
      <c r="X29" s="21">
        <f t="shared" si="6"/>
        <v>1524.58</v>
      </c>
      <c r="Y29" s="30">
        <f>'[1]41'!$N$15/6</f>
        <v>7.62</v>
      </c>
      <c r="Z29" s="23">
        <v>302.52999999999997</v>
      </c>
      <c r="AA29" s="21">
        <f t="shared" si="7"/>
        <v>2305.2800000000002</v>
      </c>
      <c r="AB29" s="30">
        <f>'[1]41'!$N$16/6</f>
        <v>10.78</v>
      </c>
      <c r="AC29" s="23">
        <v>270.45999999999998</v>
      </c>
      <c r="AD29" s="21">
        <f t="shared" si="8"/>
        <v>2915.56</v>
      </c>
      <c r="AE29" s="30">
        <f>'[1]41'!$N$17/6</f>
        <v>11.73</v>
      </c>
      <c r="AF29" s="23">
        <v>605.65</v>
      </c>
      <c r="AG29" s="21">
        <f t="shared" si="9"/>
        <v>7104.27</v>
      </c>
      <c r="AH29" s="30">
        <f>'[1]41'!$N$18/6</f>
        <v>2.97</v>
      </c>
      <c r="AI29" s="23">
        <v>458.98</v>
      </c>
      <c r="AJ29" s="21">
        <f t="shared" si="10"/>
        <v>1363.17</v>
      </c>
      <c r="AK29" s="30">
        <f>'[1]41'!$N$19/6</f>
        <v>116.32</v>
      </c>
      <c r="AL29" s="23">
        <v>135.47</v>
      </c>
      <c r="AM29" s="21">
        <f t="shared" si="11"/>
        <v>15757.87</v>
      </c>
      <c r="AN29" s="20">
        <f t="shared" si="13"/>
        <v>96362.21</v>
      </c>
    </row>
    <row r="30" spans="1:41" ht="94.5" hidden="1" x14ac:dyDescent="0.2">
      <c r="A30" s="18">
        <v>20</v>
      </c>
      <c r="B30" s="29" t="s">
        <v>104</v>
      </c>
      <c r="C30" s="19" t="s">
        <v>30</v>
      </c>
      <c r="D30" s="30">
        <f>'[1]42'!$N$8/6</f>
        <v>321.02999999999997</v>
      </c>
      <c r="E30" s="20">
        <v>247.26</v>
      </c>
      <c r="F30" s="21">
        <f t="shared" si="0"/>
        <v>79377.88</v>
      </c>
      <c r="G30" s="30">
        <f>'[1]42'!$N$9/6</f>
        <v>26.66</v>
      </c>
      <c r="H30" s="22">
        <v>501</v>
      </c>
      <c r="I30" s="21">
        <f t="shared" si="1"/>
        <v>13356.66</v>
      </c>
      <c r="J30" s="30">
        <f>'[1]42'!$N$10/6</f>
        <v>32.39</v>
      </c>
      <c r="K30" s="22">
        <v>285.45999999999998</v>
      </c>
      <c r="L30" s="21">
        <f t="shared" si="2"/>
        <v>9246.0499999999993</v>
      </c>
      <c r="M30" s="30">
        <f>'[1]42'!$N$11/6</f>
        <v>19.84</v>
      </c>
      <c r="N30" s="23">
        <v>432.66</v>
      </c>
      <c r="O30" s="21">
        <f t="shared" si="3"/>
        <v>8583.9699999999993</v>
      </c>
      <c r="P30" s="30">
        <f>'[1]42'!$N$12/6</f>
        <v>12.93</v>
      </c>
      <c r="Q30" s="23">
        <v>463.66</v>
      </c>
      <c r="R30" s="21">
        <f t="shared" si="4"/>
        <v>5995.12</v>
      </c>
      <c r="S30" s="30">
        <f>'[1]42'!$N$13/6</f>
        <v>6.04</v>
      </c>
      <c r="T30" s="20">
        <v>227.35</v>
      </c>
      <c r="U30" s="21">
        <f t="shared" si="5"/>
        <v>1373.19</v>
      </c>
      <c r="V30" s="30">
        <f>'[1]42'!$N$14/6</f>
        <v>9.0500000000000007</v>
      </c>
      <c r="W30" s="20">
        <v>317.62</v>
      </c>
      <c r="X30" s="21">
        <f t="shared" si="6"/>
        <v>2874.46</v>
      </c>
      <c r="Y30" s="30">
        <f>'[1]42'!$N$15/6</f>
        <v>13.8</v>
      </c>
      <c r="Z30" s="23">
        <v>302.52999999999997</v>
      </c>
      <c r="AA30" s="21">
        <f t="shared" si="7"/>
        <v>4174.91</v>
      </c>
      <c r="AB30" s="30">
        <f>'[1]42'!$N$16/6</f>
        <v>19.28</v>
      </c>
      <c r="AC30" s="23">
        <v>270.45999999999998</v>
      </c>
      <c r="AD30" s="21">
        <f t="shared" si="8"/>
        <v>5214.47</v>
      </c>
      <c r="AE30" s="30">
        <f>'[1]42'!$N$17/6</f>
        <v>21.22</v>
      </c>
      <c r="AF30" s="23">
        <v>605.65</v>
      </c>
      <c r="AG30" s="21">
        <f t="shared" si="9"/>
        <v>12851.89</v>
      </c>
      <c r="AH30" s="30">
        <f>'[1]42'!$N$18/6</f>
        <v>5.6</v>
      </c>
      <c r="AI30" s="23">
        <v>458.98</v>
      </c>
      <c r="AJ30" s="21">
        <f t="shared" si="10"/>
        <v>2570.29</v>
      </c>
      <c r="AK30" s="30">
        <f>'[1]42'!$N$19/6</f>
        <v>209.17</v>
      </c>
      <c r="AL30" s="23">
        <v>135.47</v>
      </c>
      <c r="AM30" s="21">
        <f t="shared" si="11"/>
        <v>28336.26</v>
      </c>
      <c r="AN30" s="20">
        <f t="shared" si="13"/>
        <v>173955.15</v>
      </c>
    </row>
    <row r="31" spans="1:41" ht="78.75" hidden="1" x14ac:dyDescent="0.2">
      <c r="A31" s="18">
        <v>21</v>
      </c>
      <c r="B31" s="17" t="s">
        <v>105</v>
      </c>
      <c r="C31" s="19" t="s">
        <v>31</v>
      </c>
      <c r="D31" s="30">
        <v>0</v>
      </c>
      <c r="E31" s="20">
        <v>247.26</v>
      </c>
      <c r="F31" s="21">
        <f t="shared" si="0"/>
        <v>0</v>
      </c>
      <c r="G31" s="30">
        <v>0</v>
      </c>
      <c r="H31" s="22">
        <v>501</v>
      </c>
      <c r="I31" s="21">
        <f t="shared" si="1"/>
        <v>0</v>
      </c>
      <c r="J31" s="30">
        <v>0</v>
      </c>
      <c r="K31" s="22">
        <v>285.45999999999998</v>
      </c>
      <c r="L31" s="21">
        <f t="shared" si="2"/>
        <v>0</v>
      </c>
      <c r="M31" s="30">
        <v>0</v>
      </c>
      <c r="N31" s="23">
        <v>432.66</v>
      </c>
      <c r="O31" s="21">
        <f t="shared" si="3"/>
        <v>0</v>
      </c>
      <c r="P31" s="30">
        <v>0</v>
      </c>
      <c r="Q31" s="23">
        <v>463.66</v>
      </c>
      <c r="R31" s="21">
        <f t="shared" si="4"/>
        <v>0</v>
      </c>
      <c r="S31" s="30">
        <v>0</v>
      </c>
      <c r="T31" s="20">
        <v>227.35</v>
      </c>
      <c r="U31" s="21">
        <f t="shared" si="5"/>
        <v>0</v>
      </c>
      <c r="V31" s="30">
        <v>0</v>
      </c>
      <c r="W31" s="20">
        <v>317.62</v>
      </c>
      <c r="X31" s="21">
        <f t="shared" si="6"/>
        <v>0</v>
      </c>
      <c r="Y31" s="30">
        <v>0</v>
      </c>
      <c r="Z31" s="23">
        <v>302.52999999999997</v>
      </c>
      <c r="AA31" s="21">
        <f t="shared" si="7"/>
        <v>0</v>
      </c>
      <c r="AB31" s="30">
        <v>0</v>
      </c>
      <c r="AC31" s="23">
        <v>270.45999999999998</v>
      </c>
      <c r="AD31" s="21">
        <f t="shared" si="8"/>
        <v>0</v>
      </c>
      <c r="AE31" s="30">
        <v>0</v>
      </c>
      <c r="AF31" s="23">
        <v>605.65</v>
      </c>
      <c r="AG31" s="21">
        <f t="shared" si="9"/>
        <v>0</v>
      </c>
      <c r="AH31" s="30">
        <v>0</v>
      </c>
      <c r="AI31" s="23">
        <v>458.98</v>
      </c>
      <c r="AJ31" s="21">
        <f t="shared" si="10"/>
        <v>0</v>
      </c>
      <c r="AK31" s="30">
        <v>0</v>
      </c>
      <c r="AL31" s="23">
        <v>135.47</v>
      </c>
      <c r="AM31" s="21">
        <f t="shared" si="11"/>
        <v>0</v>
      </c>
      <c r="AN31" s="20">
        <f t="shared" si="13"/>
        <v>0</v>
      </c>
    </row>
    <row r="32" spans="1:41" ht="94.5" hidden="1" x14ac:dyDescent="0.2">
      <c r="A32" s="18">
        <v>22</v>
      </c>
      <c r="B32" s="17" t="s">
        <v>106</v>
      </c>
      <c r="C32" s="19" t="s">
        <v>32</v>
      </c>
      <c r="D32" s="30">
        <f>'[1]44'!$N$8/6</f>
        <v>77.260000000000005</v>
      </c>
      <c r="E32" s="20">
        <v>247.26</v>
      </c>
      <c r="F32" s="21">
        <f t="shared" si="0"/>
        <v>19103.310000000001</v>
      </c>
      <c r="G32" s="30">
        <f>'[1]44'!$N$9/6</f>
        <v>6.52</v>
      </c>
      <c r="H32" s="22">
        <v>501</v>
      </c>
      <c r="I32" s="21">
        <f t="shared" si="1"/>
        <v>3266.52</v>
      </c>
      <c r="J32" s="30">
        <f>'[1]44'!$N$10/6</f>
        <v>7.88</v>
      </c>
      <c r="K32" s="22">
        <v>285.45999999999998</v>
      </c>
      <c r="L32" s="21">
        <f t="shared" si="2"/>
        <v>2249.42</v>
      </c>
      <c r="M32" s="30">
        <f>'[1]44'!$N$11/6</f>
        <v>4.72</v>
      </c>
      <c r="N32" s="23">
        <v>432.66</v>
      </c>
      <c r="O32" s="21">
        <f t="shared" si="3"/>
        <v>2042.16</v>
      </c>
      <c r="P32" s="30">
        <f>'[1]44'!$N$12/6</f>
        <v>3.02</v>
      </c>
      <c r="Q32" s="23">
        <v>463.66</v>
      </c>
      <c r="R32" s="21">
        <f t="shared" si="4"/>
        <v>1400.25</v>
      </c>
      <c r="S32" s="30">
        <f>'[1]44'!$N$13/6</f>
        <v>1.41</v>
      </c>
      <c r="T32" s="20">
        <v>227.35</v>
      </c>
      <c r="U32" s="21">
        <f t="shared" si="5"/>
        <v>320.56</v>
      </c>
      <c r="V32" s="30">
        <f>'[1]44'!$N$14/6</f>
        <v>2.12</v>
      </c>
      <c r="W32" s="20">
        <v>317.62</v>
      </c>
      <c r="X32" s="21">
        <f t="shared" si="6"/>
        <v>673.35</v>
      </c>
      <c r="Y32" s="30">
        <f>'[1]44'!$N$15/6</f>
        <v>3.31</v>
      </c>
      <c r="Z32" s="23">
        <v>302.52999999999997</v>
      </c>
      <c r="AA32" s="21">
        <f t="shared" si="7"/>
        <v>1001.37</v>
      </c>
      <c r="AB32" s="30">
        <f>'[1]44'!$N$16/6</f>
        <v>4.67</v>
      </c>
      <c r="AC32" s="23">
        <v>270.45999999999998</v>
      </c>
      <c r="AD32" s="21">
        <f t="shared" si="8"/>
        <v>1263.05</v>
      </c>
      <c r="AE32" s="30">
        <f>'[1]44'!$N$17/6</f>
        <v>5.0999999999999996</v>
      </c>
      <c r="AF32" s="23">
        <v>605.65</v>
      </c>
      <c r="AG32" s="21">
        <f t="shared" si="9"/>
        <v>3088.82</v>
      </c>
      <c r="AH32" s="30">
        <f>'[1]44'!$N$18/6</f>
        <v>1.31</v>
      </c>
      <c r="AI32" s="23">
        <v>458.98</v>
      </c>
      <c r="AJ32" s="21">
        <f t="shared" si="10"/>
        <v>601.26</v>
      </c>
      <c r="AK32" s="30">
        <f>'[1]44'!$N$19/6</f>
        <v>50.44</v>
      </c>
      <c r="AL32" s="23">
        <v>135.47</v>
      </c>
      <c r="AM32" s="21">
        <f t="shared" si="11"/>
        <v>6833.11</v>
      </c>
      <c r="AN32" s="20">
        <f t="shared" si="13"/>
        <v>41843.18</v>
      </c>
    </row>
    <row r="33" spans="1:41" ht="94.5" hidden="1" x14ac:dyDescent="0.2">
      <c r="A33" s="18">
        <v>23</v>
      </c>
      <c r="B33" s="17" t="s">
        <v>107</v>
      </c>
      <c r="C33" s="19" t="s">
        <v>33</v>
      </c>
      <c r="D33" s="30">
        <f>'[1]45'!$N$8/6</f>
        <v>65.680000000000007</v>
      </c>
      <c r="E33" s="20">
        <v>247.26</v>
      </c>
      <c r="F33" s="21">
        <f t="shared" si="0"/>
        <v>16240.04</v>
      </c>
      <c r="G33" s="30">
        <f>'[1]45'!$N$9/6</f>
        <v>5.21</v>
      </c>
      <c r="H33" s="22">
        <v>501</v>
      </c>
      <c r="I33" s="21">
        <f t="shared" si="1"/>
        <v>2610.21</v>
      </c>
      <c r="J33" s="30">
        <f>'[1]45'!$N$10/6</f>
        <v>6.45</v>
      </c>
      <c r="K33" s="22">
        <v>285.45999999999998</v>
      </c>
      <c r="L33" s="21">
        <f t="shared" si="2"/>
        <v>1841.22</v>
      </c>
      <c r="M33" s="30">
        <f>'[1]45'!$N$11/6</f>
        <v>4.17</v>
      </c>
      <c r="N33" s="23">
        <v>432.66</v>
      </c>
      <c r="O33" s="21">
        <f t="shared" si="3"/>
        <v>1804.19</v>
      </c>
      <c r="P33" s="30">
        <f>'[1]45'!$N$12/6</f>
        <v>2.84</v>
      </c>
      <c r="Q33" s="23">
        <v>463.66</v>
      </c>
      <c r="R33" s="21">
        <f t="shared" si="4"/>
        <v>1316.79</v>
      </c>
      <c r="S33" s="30">
        <f>'[1]45'!$N$13/6</f>
        <v>1.33</v>
      </c>
      <c r="T33" s="20">
        <v>227.35</v>
      </c>
      <c r="U33" s="21">
        <f t="shared" si="5"/>
        <v>302.38</v>
      </c>
      <c r="V33" s="30">
        <f>'[1]45'!$N$14/6</f>
        <v>1.99</v>
      </c>
      <c r="W33" s="20">
        <v>317.62</v>
      </c>
      <c r="X33" s="21">
        <f t="shared" si="6"/>
        <v>632.05999999999995</v>
      </c>
      <c r="Y33" s="30">
        <f>'[1]45'!$N$15/6</f>
        <v>2.84</v>
      </c>
      <c r="Z33" s="23">
        <v>302.52999999999997</v>
      </c>
      <c r="AA33" s="21">
        <f t="shared" si="7"/>
        <v>859.19</v>
      </c>
      <c r="AB33" s="30">
        <f>'[1]45'!$N$16/6</f>
        <v>3.89</v>
      </c>
      <c r="AC33" s="23">
        <v>270.45999999999998</v>
      </c>
      <c r="AD33" s="21">
        <f t="shared" si="8"/>
        <v>1052.0899999999999</v>
      </c>
      <c r="AE33" s="30">
        <f>'[1]45'!$N$17/6</f>
        <v>4.3600000000000003</v>
      </c>
      <c r="AF33" s="23">
        <v>605.65</v>
      </c>
      <c r="AG33" s="21">
        <f t="shared" si="9"/>
        <v>2640.63</v>
      </c>
      <c r="AH33" s="30">
        <f>'[1]45'!$N$18/6</f>
        <v>1.23</v>
      </c>
      <c r="AI33" s="23">
        <v>458.98</v>
      </c>
      <c r="AJ33" s="21">
        <f t="shared" si="10"/>
        <v>564.54999999999995</v>
      </c>
      <c r="AK33" s="30">
        <f>'[1]45'!$N$19/6</f>
        <v>42.56</v>
      </c>
      <c r="AL33" s="23">
        <v>135.47</v>
      </c>
      <c r="AM33" s="21">
        <f t="shared" si="11"/>
        <v>5765.6</v>
      </c>
      <c r="AN33" s="20">
        <f t="shared" si="13"/>
        <v>35628.949999999997</v>
      </c>
    </row>
    <row r="34" spans="1:41" ht="94.5" x14ac:dyDescent="0.2">
      <c r="A34" s="18">
        <v>24</v>
      </c>
      <c r="B34" s="17" t="s">
        <v>108</v>
      </c>
      <c r="C34" s="19" t="s">
        <v>34</v>
      </c>
      <c r="D34" s="30">
        <f>295.76*3</f>
        <v>887.28</v>
      </c>
      <c r="E34" s="20">
        <v>247.26</v>
      </c>
      <c r="F34" s="21">
        <f t="shared" si="0"/>
        <v>219388.85</v>
      </c>
      <c r="G34" s="30">
        <v>76.739999999999995</v>
      </c>
      <c r="H34" s="22">
        <v>501</v>
      </c>
      <c r="I34" s="21">
        <f t="shared" si="1"/>
        <v>38446.74</v>
      </c>
      <c r="J34" s="30">
        <v>91.83</v>
      </c>
      <c r="K34" s="22">
        <v>285.45999999999998</v>
      </c>
      <c r="L34" s="21">
        <f t="shared" si="2"/>
        <v>26213.79</v>
      </c>
      <c r="M34" s="30">
        <v>53.4</v>
      </c>
      <c r="N34" s="23">
        <v>432.66</v>
      </c>
      <c r="O34" s="21">
        <f t="shared" si="3"/>
        <v>23104.04</v>
      </c>
      <c r="P34" s="30">
        <v>35.4</v>
      </c>
      <c r="Q34" s="23">
        <v>463.66</v>
      </c>
      <c r="R34" s="21">
        <f t="shared" si="4"/>
        <v>16413.560000000001</v>
      </c>
      <c r="S34" s="30">
        <v>15.51</v>
      </c>
      <c r="T34" s="20">
        <v>227.35</v>
      </c>
      <c r="U34" s="21">
        <f t="shared" si="5"/>
        <v>3526.2</v>
      </c>
      <c r="V34" s="30">
        <v>23.28</v>
      </c>
      <c r="W34" s="20">
        <v>317.62</v>
      </c>
      <c r="X34" s="21">
        <f t="shared" si="6"/>
        <v>7394.19</v>
      </c>
      <c r="Y34" s="30">
        <v>37.89</v>
      </c>
      <c r="Z34" s="23">
        <v>302.52999999999997</v>
      </c>
      <c r="AA34" s="21">
        <f t="shared" si="7"/>
        <v>11462.86</v>
      </c>
      <c r="AB34" s="30">
        <v>54</v>
      </c>
      <c r="AC34" s="23">
        <v>270.45999999999998</v>
      </c>
      <c r="AD34" s="21">
        <f t="shared" si="8"/>
        <v>14604.84</v>
      </c>
      <c r="AE34" s="30">
        <v>58.41</v>
      </c>
      <c r="AF34" s="23">
        <v>605.65</v>
      </c>
      <c r="AG34" s="21">
        <f t="shared" si="9"/>
        <v>35376.019999999997</v>
      </c>
      <c r="AH34" s="30">
        <v>14.4</v>
      </c>
      <c r="AI34" s="23">
        <v>458.98</v>
      </c>
      <c r="AJ34" s="21">
        <f t="shared" si="10"/>
        <v>6609.31</v>
      </c>
      <c r="AK34" s="30">
        <v>581.16</v>
      </c>
      <c r="AL34" s="23">
        <v>135.47</v>
      </c>
      <c r="AM34" s="21">
        <f t="shared" si="11"/>
        <v>78729.75</v>
      </c>
      <c r="AN34" s="20">
        <f t="shared" si="13"/>
        <v>481270.15</v>
      </c>
    </row>
    <row r="35" spans="1:41" ht="78.75" hidden="1" x14ac:dyDescent="0.2">
      <c r="A35" s="18">
        <v>25</v>
      </c>
      <c r="B35" s="17" t="s">
        <v>109</v>
      </c>
      <c r="C35" s="19" t="s">
        <v>35</v>
      </c>
      <c r="D35" s="30">
        <f>'[1]49'!$N$8/6</f>
        <v>300.95999999999998</v>
      </c>
      <c r="E35" s="20">
        <v>247.26</v>
      </c>
      <c r="F35" s="21">
        <f t="shared" si="0"/>
        <v>74415.37</v>
      </c>
      <c r="G35" s="30">
        <f>'[1]49'!$N$9/6</f>
        <v>25.98</v>
      </c>
      <c r="H35" s="22">
        <v>501</v>
      </c>
      <c r="I35" s="21">
        <f t="shared" si="1"/>
        <v>13015.98</v>
      </c>
      <c r="J35" s="30">
        <f>'[1]49'!$N$10/6</f>
        <v>31.12</v>
      </c>
      <c r="K35" s="22">
        <v>285.45999999999998</v>
      </c>
      <c r="L35" s="21">
        <f t="shared" si="2"/>
        <v>8883.52</v>
      </c>
      <c r="M35" s="30">
        <f>'[1]49'!$N$11/6</f>
        <v>18.13</v>
      </c>
      <c r="N35" s="23">
        <v>432.66</v>
      </c>
      <c r="O35" s="21">
        <f t="shared" si="3"/>
        <v>7844.13</v>
      </c>
      <c r="P35" s="30">
        <f>'[1]49'!$N$12/6</f>
        <v>11.31</v>
      </c>
      <c r="Q35" s="23">
        <v>463.66</v>
      </c>
      <c r="R35" s="21">
        <f t="shared" si="4"/>
        <v>5243.99</v>
      </c>
      <c r="S35" s="30">
        <f>'[1]49'!$N$13/6</f>
        <v>5.28</v>
      </c>
      <c r="T35" s="20">
        <v>227.35</v>
      </c>
      <c r="U35" s="21">
        <f t="shared" si="5"/>
        <v>1200.4100000000001</v>
      </c>
      <c r="V35" s="30">
        <f>'[1]49'!$N$14/6</f>
        <v>7.92</v>
      </c>
      <c r="W35" s="20">
        <v>317.62</v>
      </c>
      <c r="X35" s="21">
        <f t="shared" si="6"/>
        <v>2515.5500000000002</v>
      </c>
      <c r="Y35" s="30">
        <f>'[1]49'!$N$15/6</f>
        <v>12.86</v>
      </c>
      <c r="Z35" s="23">
        <v>302.52999999999997</v>
      </c>
      <c r="AA35" s="21">
        <f t="shared" si="7"/>
        <v>3890.54</v>
      </c>
      <c r="AB35" s="30">
        <f>'[1]49'!$N$16/6</f>
        <v>18.309999999999999</v>
      </c>
      <c r="AC35" s="23">
        <v>270.45999999999998</v>
      </c>
      <c r="AD35" s="21">
        <f t="shared" si="8"/>
        <v>4952.12</v>
      </c>
      <c r="AE35" s="30">
        <f>'[1]49'!$N$17/6</f>
        <v>19.809999999999999</v>
      </c>
      <c r="AF35" s="23">
        <v>605.65</v>
      </c>
      <c r="AG35" s="21">
        <f t="shared" si="9"/>
        <v>11997.93</v>
      </c>
      <c r="AH35" s="30">
        <f>'[1]49'!$N$18/6</f>
        <v>4.9000000000000004</v>
      </c>
      <c r="AI35" s="23">
        <v>458.98</v>
      </c>
      <c r="AJ35" s="21">
        <f t="shared" si="10"/>
        <v>2249</v>
      </c>
      <c r="AK35" s="30">
        <f>'[1]49'!$N$19/6</f>
        <v>197.07</v>
      </c>
      <c r="AL35" s="23">
        <v>135.47</v>
      </c>
      <c r="AM35" s="21">
        <f t="shared" si="11"/>
        <v>26697.07</v>
      </c>
      <c r="AN35" s="20">
        <f t="shared" si="13"/>
        <v>162905.60999999999</v>
      </c>
    </row>
    <row r="36" spans="1:41" ht="94.5" hidden="1" x14ac:dyDescent="0.2">
      <c r="A36" s="18">
        <v>26</v>
      </c>
      <c r="B36" s="17" t="s">
        <v>110</v>
      </c>
      <c r="C36" s="19" t="s">
        <v>37</v>
      </c>
      <c r="D36" s="30">
        <f>'[1]50'!$N$8/6</f>
        <v>288.32</v>
      </c>
      <c r="E36" s="20">
        <v>247.26</v>
      </c>
      <c r="F36" s="21">
        <f t="shared" si="0"/>
        <v>71290</v>
      </c>
      <c r="G36" s="30">
        <f>'[1]50'!$N$9/6</f>
        <v>24.98</v>
      </c>
      <c r="H36" s="22">
        <v>501</v>
      </c>
      <c r="I36" s="21">
        <f t="shared" si="1"/>
        <v>12514.98</v>
      </c>
      <c r="J36" s="30">
        <f>'[1]50'!$N$10/6</f>
        <v>29.88</v>
      </c>
      <c r="K36" s="22">
        <v>285.45999999999998</v>
      </c>
      <c r="L36" s="21">
        <f t="shared" si="2"/>
        <v>8529.5400000000009</v>
      </c>
      <c r="M36" s="30">
        <f>'[1]50'!$N$11/6</f>
        <v>17.329999999999998</v>
      </c>
      <c r="N36" s="23">
        <v>432.66</v>
      </c>
      <c r="O36" s="21">
        <f t="shared" si="3"/>
        <v>7498</v>
      </c>
      <c r="P36" s="30">
        <f>'[1]50'!$N$12/6</f>
        <v>10.77</v>
      </c>
      <c r="Q36" s="23">
        <v>463.66</v>
      </c>
      <c r="R36" s="21">
        <f t="shared" si="4"/>
        <v>4993.62</v>
      </c>
      <c r="S36" s="30">
        <f>'[1]50'!$N$13/6</f>
        <v>5.0199999999999996</v>
      </c>
      <c r="T36" s="20">
        <v>227.35</v>
      </c>
      <c r="U36" s="21">
        <f t="shared" si="5"/>
        <v>1141.3</v>
      </c>
      <c r="V36" s="30">
        <f>'[1]50'!$N$14/6</f>
        <v>7.54</v>
      </c>
      <c r="W36" s="20">
        <v>317.62</v>
      </c>
      <c r="X36" s="21">
        <f t="shared" si="6"/>
        <v>2394.85</v>
      </c>
      <c r="Y36" s="30">
        <f>'[1]50'!$N$15/6</f>
        <v>12.31</v>
      </c>
      <c r="Z36" s="23">
        <v>302.52999999999997</v>
      </c>
      <c r="AA36" s="21">
        <f t="shared" si="7"/>
        <v>3724.14</v>
      </c>
      <c r="AB36" s="30">
        <f>'[1]50'!$N$16/6</f>
        <v>17.57</v>
      </c>
      <c r="AC36" s="23">
        <v>270.45999999999998</v>
      </c>
      <c r="AD36" s="21">
        <f t="shared" si="8"/>
        <v>4751.9799999999996</v>
      </c>
      <c r="AE36" s="30">
        <f>'[1]50'!$N$17/6</f>
        <v>18.97</v>
      </c>
      <c r="AF36" s="23">
        <v>605.65</v>
      </c>
      <c r="AG36" s="21">
        <f t="shared" si="9"/>
        <v>11489.18</v>
      </c>
      <c r="AH36" s="30">
        <f>'[1]50'!$N$18/6</f>
        <v>4.67</v>
      </c>
      <c r="AI36" s="23">
        <v>458.98</v>
      </c>
      <c r="AJ36" s="21">
        <f t="shared" si="10"/>
        <v>2143.44</v>
      </c>
      <c r="AK36" s="30">
        <f>'[1]50'!$N$19/6</f>
        <v>188.88</v>
      </c>
      <c r="AL36" s="23">
        <v>135.47</v>
      </c>
      <c r="AM36" s="21">
        <f t="shared" si="11"/>
        <v>25587.57</v>
      </c>
      <c r="AN36" s="20">
        <f t="shared" si="13"/>
        <v>156058.6</v>
      </c>
    </row>
    <row r="37" spans="1:41" ht="141.75" hidden="1" x14ac:dyDescent="0.2">
      <c r="A37" s="18">
        <v>27</v>
      </c>
      <c r="B37" s="17" t="s">
        <v>111</v>
      </c>
      <c r="C37" s="19" t="s">
        <v>38</v>
      </c>
      <c r="D37" s="30">
        <v>0</v>
      </c>
      <c r="E37" s="20">
        <v>247.26</v>
      </c>
      <c r="F37" s="21">
        <f t="shared" si="0"/>
        <v>0</v>
      </c>
      <c r="G37" s="30">
        <v>0</v>
      </c>
      <c r="H37" s="22">
        <v>501</v>
      </c>
      <c r="I37" s="21">
        <f t="shared" si="1"/>
        <v>0</v>
      </c>
      <c r="J37" s="30">
        <v>0</v>
      </c>
      <c r="K37" s="22">
        <v>285.45999999999998</v>
      </c>
      <c r="L37" s="21">
        <f t="shared" si="2"/>
        <v>0</v>
      </c>
      <c r="M37" s="30">
        <v>0</v>
      </c>
      <c r="N37" s="23">
        <v>432.66</v>
      </c>
      <c r="O37" s="21">
        <f t="shared" si="3"/>
        <v>0</v>
      </c>
      <c r="P37" s="30">
        <v>0</v>
      </c>
      <c r="Q37" s="23">
        <v>463.66</v>
      </c>
      <c r="R37" s="21">
        <f t="shared" si="4"/>
        <v>0</v>
      </c>
      <c r="S37" s="30">
        <v>0</v>
      </c>
      <c r="T37" s="20">
        <v>227.35</v>
      </c>
      <c r="U37" s="21">
        <f t="shared" si="5"/>
        <v>0</v>
      </c>
      <c r="V37" s="30">
        <v>0</v>
      </c>
      <c r="W37" s="20">
        <v>317.62</v>
      </c>
      <c r="X37" s="21">
        <f t="shared" si="6"/>
        <v>0</v>
      </c>
      <c r="Y37" s="30">
        <v>0</v>
      </c>
      <c r="Z37" s="23">
        <v>302.52999999999997</v>
      </c>
      <c r="AA37" s="21">
        <f t="shared" si="7"/>
        <v>0</v>
      </c>
      <c r="AB37" s="30">
        <v>0</v>
      </c>
      <c r="AC37" s="23">
        <v>270.45999999999998</v>
      </c>
      <c r="AD37" s="21">
        <f t="shared" si="8"/>
        <v>0</v>
      </c>
      <c r="AE37" s="30">
        <v>0</v>
      </c>
      <c r="AF37" s="23">
        <v>605.65</v>
      </c>
      <c r="AG37" s="21">
        <f t="shared" si="9"/>
        <v>0</v>
      </c>
      <c r="AH37" s="30">
        <v>0</v>
      </c>
      <c r="AI37" s="23">
        <v>458.98</v>
      </c>
      <c r="AJ37" s="21">
        <f t="shared" si="10"/>
        <v>0</v>
      </c>
      <c r="AK37" s="30">
        <v>0</v>
      </c>
      <c r="AL37" s="23">
        <v>135.47</v>
      </c>
      <c r="AM37" s="21">
        <f t="shared" si="11"/>
        <v>0</v>
      </c>
      <c r="AN37" s="20">
        <f t="shared" si="13"/>
        <v>0</v>
      </c>
    </row>
    <row r="38" spans="1:41" ht="78.75" hidden="1" x14ac:dyDescent="0.2">
      <c r="A38" s="18">
        <v>28</v>
      </c>
      <c r="B38" s="17" t="s">
        <v>112</v>
      </c>
      <c r="C38" s="19" t="s">
        <v>39</v>
      </c>
      <c r="D38" s="30">
        <f>'[1]52'!$N$8/6</f>
        <v>152.41</v>
      </c>
      <c r="E38" s="20">
        <v>247.26</v>
      </c>
      <c r="F38" s="21">
        <f t="shared" si="0"/>
        <v>37684.9</v>
      </c>
      <c r="G38" s="30">
        <f>'[1]52'!$N$9/6</f>
        <v>14.14</v>
      </c>
      <c r="H38" s="22">
        <v>501</v>
      </c>
      <c r="I38" s="21">
        <f t="shared" si="1"/>
        <v>7084.14</v>
      </c>
      <c r="J38" s="30">
        <f>'[1]52'!$N$10/6</f>
        <v>16.5</v>
      </c>
      <c r="K38" s="22">
        <v>285.45999999999998</v>
      </c>
      <c r="L38" s="21">
        <f t="shared" si="2"/>
        <v>4710.09</v>
      </c>
      <c r="M38" s="30">
        <f>'[1]52'!$N$11/6</f>
        <v>8.73</v>
      </c>
      <c r="N38" s="23">
        <v>432.66</v>
      </c>
      <c r="O38" s="21">
        <f t="shared" si="3"/>
        <v>3777.12</v>
      </c>
      <c r="P38" s="30">
        <f>'[1]52'!$N$12/6</f>
        <v>4.93</v>
      </c>
      <c r="Q38" s="23">
        <v>463.66</v>
      </c>
      <c r="R38" s="21">
        <f t="shared" si="4"/>
        <v>2285.84</v>
      </c>
      <c r="S38" s="30">
        <f>'[1]52'!$N$13/6</f>
        <v>2.2999999999999998</v>
      </c>
      <c r="T38" s="20">
        <v>227.35</v>
      </c>
      <c r="U38" s="21">
        <f t="shared" si="5"/>
        <v>522.91</v>
      </c>
      <c r="V38" s="30">
        <f>'[1]52'!$N$14/6</f>
        <v>3.45</v>
      </c>
      <c r="W38" s="20">
        <v>317.62</v>
      </c>
      <c r="X38" s="21">
        <f t="shared" si="6"/>
        <v>1095.79</v>
      </c>
      <c r="Y38" s="30">
        <f>'[1]52'!$N$15/6</f>
        <v>6.43</v>
      </c>
      <c r="Z38" s="23">
        <v>302.52999999999997</v>
      </c>
      <c r="AA38" s="21">
        <f t="shared" si="7"/>
        <v>1945.27</v>
      </c>
      <c r="AB38" s="30">
        <f>'[1]52'!$N$16/6</f>
        <v>9.51</v>
      </c>
      <c r="AC38" s="23">
        <v>270.45999999999998</v>
      </c>
      <c r="AD38" s="21">
        <f t="shared" si="8"/>
        <v>2572.0700000000002</v>
      </c>
      <c r="AE38" s="30">
        <f>'[1]52'!$N$17/6</f>
        <v>9.9600000000000009</v>
      </c>
      <c r="AF38" s="23">
        <v>605.65</v>
      </c>
      <c r="AG38" s="21">
        <f t="shared" si="9"/>
        <v>6032.27</v>
      </c>
      <c r="AH38" s="30">
        <f>'[1]52'!$N$18/6</f>
        <v>2.13</v>
      </c>
      <c r="AI38" s="23">
        <v>458.98</v>
      </c>
      <c r="AJ38" s="21">
        <f t="shared" si="10"/>
        <v>977.63</v>
      </c>
      <c r="AK38" s="30">
        <f>'[1]52'!$N$19/6</f>
        <v>100.78</v>
      </c>
      <c r="AL38" s="23">
        <v>135.47</v>
      </c>
      <c r="AM38" s="21">
        <f t="shared" si="11"/>
        <v>13652.67</v>
      </c>
      <c r="AN38" s="20">
        <f t="shared" si="13"/>
        <v>82340.7</v>
      </c>
    </row>
    <row r="39" spans="1:41" ht="78.75" hidden="1" x14ac:dyDescent="0.2">
      <c r="A39" s="18">
        <v>29</v>
      </c>
      <c r="B39" s="17" t="s">
        <v>113</v>
      </c>
      <c r="C39" s="19" t="s">
        <v>40</v>
      </c>
      <c r="D39" s="30">
        <v>0</v>
      </c>
      <c r="E39" s="20">
        <v>247.26</v>
      </c>
      <c r="F39" s="21">
        <f t="shared" si="0"/>
        <v>0</v>
      </c>
      <c r="G39" s="30">
        <v>0</v>
      </c>
      <c r="H39" s="22">
        <v>501</v>
      </c>
      <c r="I39" s="21">
        <f t="shared" si="1"/>
        <v>0</v>
      </c>
      <c r="J39" s="30">
        <v>0</v>
      </c>
      <c r="K39" s="22">
        <v>285.45999999999998</v>
      </c>
      <c r="L39" s="21">
        <f t="shared" si="2"/>
        <v>0</v>
      </c>
      <c r="M39" s="30">
        <v>0</v>
      </c>
      <c r="N39" s="23">
        <v>432.66</v>
      </c>
      <c r="O39" s="21">
        <f t="shared" si="3"/>
        <v>0</v>
      </c>
      <c r="P39" s="30">
        <v>0</v>
      </c>
      <c r="Q39" s="23">
        <v>463.66</v>
      </c>
      <c r="R39" s="21">
        <f t="shared" si="4"/>
        <v>0</v>
      </c>
      <c r="S39" s="30">
        <v>0</v>
      </c>
      <c r="T39" s="20">
        <v>227.35</v>
      </c>
      <c r="U39" s="21">
        <f t="shared" si="5"/>
        <v>0</v>
      </c>
      <c r="V39" s="30">
        <v>0</v>
      </c>
      <c r="W39" s="20">
        <v>317.62</v>
      </c>
      <c r="X39" s="21">
        <f t="shared" si="6"/>
        <v>0</v>
      </c>
      <c r="Y39" s="30">
        <v>0</v>
      </c>
      <c r="Z39" s="23">
        <v>302.52999999999997</v>
      </c>
      <c r="AA39" s="21">
        <f t="shared" si="7"/>
        <v>0</v>
      </c>
      <c r="AB39" s="30">
        <v>0</v>
      </c>
      <c r="AC39" s="23">
        <v>270.45999999999998</v>
      </c>
      <c r="AD39" s="21">
        <f t="shared" si="8"/>
        <v>0</v>
      </c>
      <c r="AE39" s="30">
        <v>0</v>
      </c>
      <c r="AF39" s="23">
        <v>605.65</v>
      </c>
      <c r="AG39" s="21">
        <f t="shared" si="9"/>
        <v>0</v>
      </c>
      <c r="AH39" s="30">
        <v>0</v>
      </c>
      <c r="AI39" s="23">
        <v>458.98</v>
      </c>
      <c r="AJ39" s="21">
        <f t="shared" si="10"/>
        <v>0</v>
      </c>
      <c r="AK39" s="30">
        <v>0</v>
      </c>
      <c r="AL39" s="23">
        <v>135.47</v>
      </c>
      <c r="AM39" s="21">
        <f t="shared" si="11"/>
        <v>0</v>
      </c>
      <c r="AN39" s="20">
        <f t="shared" si="13"/>
        <v>0</v>
      </c>
    </row>
    <row r="40" spans="1:41" ht="81" hidden="1" customHeight="1" x14ac:dyDescent="0.2">
      <c r="A40" s="18">
        <v>30</v>
      </c>
      <c r="B40" s="17" t="s">
        <v>114</v>
      </c>
      <c r="C40" s="19" t="s">
        <v>41</v>
      </c>
      <c r="D40" s="30">
        <f>'[1]54'!$N$8/6</f>
        <v>162.02000000000001</v>
      </c>
      <c r="E40" s="20">
        <v>247.26</v>
      </c>
      <c r="F40" s="21">
        <f t="shared" si="0"/>
        <v>40061.07</v>
      </c>
      <c r="G40" s="30">
        <f>'[1]54'!$N$9/6</f>
        <v>13.84</v>
      </c>
      <c r="H40" s="22">
        <v>501</v>
      </c>
      <c r="I40" s="21">
        <f t="shared" si="1"/>
        <v>6933.84</v>
      </c>
      <c r="J40" s="30">
        <f>'[1]54'!$N$10/6</f>
        <v>16.64</v>
      </c>
      <c r="K40" s="22">
        <v>285.45999999999998</v>
      </c>
      <c r="L40" s="21">
        <f t="shared" si="2"/>
        <v>4750.05</v>
      </c>
      <c r="M40" s="30">
        <f>'[1]54'!$N$11/6</f>
        <v>9.83</v>
      </c>
      <c r="N40" s="23">
        <v>432.66</v>
      </c>
      <c r="O40" s="21">
        <f t="shared" si="3"/>
        <v>4253.05</v>
      </c>
      <c r="P40" s="30">
        <f>'[1]54'!$N$12/6</f>
        <v>6.21</v>
      </c>
      <c r="Q40" s="23">
        <v>463.66</v>
      </c>
      <c r="R40" s="21">
        <f t="shared" si="4"/>
        <v>2879.33</v>
      </c>
      <c r="S40" s="30">
        <f>'[1]54'!$N$13/6</f>
        <v>2.9</v>
      </c>
      <c r="T40" s="20">
        <v>227.35</v>
      </c>
      <c r="U40" s="21">
        <f t="shared" si="5"/>
        <v>659.32</v>
      </c>
      <c r="V40" s="30">
        <f>'[1]54'!$N$14/6</f>
        <v>4.3499999999999996</v>
      </c>
      <c r="W40" s="20">
        <v>317.62</v>
      </c>
      <c r="X40" s="21">
        <f t="shared" si="6"/>
        <v>1381.65</v>
      </c>
      <c r="Y40" s="30">
        <f>'[1]54'!$N$15/6</f>
        <v>6.93</v>
      </c>
      <c r="Z40" s="23">
        <v>302.52999999999997</v>
      </c>
      <c r="AA40" s="21">
        <f t="shared" si="7"/>
        <v>2096.5300000000002</v>
      </c>
      <c r="AB40" s="30">
        <f>'[1]54'!$N$16/6</f>
        <v>9.82</v>
      </c>
      <c r="AC40" s="23">
        <v>270.45999999999998</v>
      </c>
      <c r="AD40" s="21">
        <f t="shared" si="8"/>
        <v>2655.92</v>
      </c>
      <c r="AE40" s="30">
        <f>'[1]54'!$N$17/6</f>
        <v>10.68</v>
      </c>
      <c r="AF40" s="23">
        <v>605.65</v>
      </c>
      <c r="AG40" s="21">
        <f t="shared" si="9"/>
        <v>6468.34</v>
      </c>
      <c r="AH40" s="30">
        <f>'[1]54'!$N$18/6</f>
        <v>2.69</v>
      </c>
      <c r="AI40" s="23">
        <v>458.98</v>
      </c>
      <c r="AJ40" s="21">
        <f t="shared" si="10"/>
        <v>1234.6600000000001</v>
      </c>
      <c r="AK40" s="30">
        <f>'[1]54'!$N$19/6</f>
        <v>105.95</v>
      </c>
      <c r="AL40" s="23">
        <v>135.47</v>
      </c>
      <c r="AM40" s="21">
        <f t="shared" si="11"/>
        <v>14353.05</v>
      </c>
      <c r="AN40" s="20">
        <f t="shared" si="13"/>
        <v>87726.81</v>
      </c>
    </row>
    <row r="41" spans="1:41" ht="78.75" hidden="1" x14ac:dyDescent="0.2">
      <c r="A41" s="18">
        <v>31</v>
      </c>
      <c r="B41" s="17" t="s">
        <v>115</v>
      </c>
      <c r="C41" s="19" t="s">
        <v>36</v>
      </c>
      <c r="D41" s="30">
        <f>'[1]55'!$N$8/6</f>
        <v>220.54</v>
      </c>
      <c r="E41" s="20">
        <v>247.26</v>
      </c>
      <c r="F41" s="21">
        <f t="shared" si="0"/>
        <v>54530.720000000001</v>
      </c>
      <c r="G41" s="30">
        <f>'[1]55'!$N$9/6</f>
        <v>19.399999999999999</v>
      </c>
      <c r="H41" s="22">
        <v>501</v>
      </c>
      <c r="I41" s="21">
        <f t="shared" si="1"/>
        <v>9719.4</v>
      </c>
      <c r="J41" s="30">
        <f>'[1]55'!$N$10/6</f>
        <v>23.07</v>
      </c>
      <c r="K41" s="22">
        <v>285.45999999999998</v>
      </c>
      <c r="L41" s="21">
        <f t="shared" si="2"/>
        <v>6585.56</v>
      </c>
      <c r="M41" s="30">
        <f>'[1]55'!$N$11/6</f>
        <v>13.12</v>
      </c>
      <c r="N41" s="23">
        <v>432.66</v>
      </c>
      <c r="O41" s="21">
        <f t="shared" si="3"/>
        <v>5676.5</v>
      </c>
      <c r="P41" s="30">
        <f>'[1]55'!$N$12/6</f>
        <v>8</v>
      </c>
      <c r="Q41" s="23">
        <v>463.66</v>
      </c>
      <c r="R41" s="21">
        <f t="shared" si="4"/>
        <v>3709.28</v>
      </c>
      <c r="S41" s="30">
        <f>'[1]55'!$N$13/6</f>
        <v>3.73</v>
      </c>
      <c r="T41" s="20">
        <v>227.35</v>
      </c>
      <c r="U41" s="21">
        <f t="shared" si="5"/>
        <v>848.02</v>
      </c>
      <c r="V41" s="30">
        <f>'[1]55'!$N$14/6</f>
        <v>5.6</v>
      </c>
      <c r="W41" s="20">
        <v>317.62</v>
      </c>
      <c r="X41" s="21">
        <f t="shared" si="6"/>
        <v>1778.67</v>
      </c>
      <c r="Y41" s="30">
        <f>'[1]55'!$N$15/6</f>
        <v>9.39</v>
      </c>
      <c r="Z41" s="23">
        <v>302.52999999999997</v>
      </c>
      <c r="AA41" s="21">
        <f t="shared" si="7"/>
        <v>2840.76</v>
      </c>
      <c r="AB41" s="30">
        <f>'[1]55'!$N$16/6</f>
        <v>13.51</v>
      </c>
      <c r="AC41" s="23">
        <v>270.45999999999998</v>
      </c>
      <c r="AD41" s="21">
        <f t="shared" si="8"/>
        <v>3653.91</v>
      </c>
      <c r="AE41" s="30">
        <f>'[1]55'!$N$17/6</f>
        <v>14.49</v>
      </c>
      <c r="AF41" s="23">
        <v>605.65</v>
      </c>
      <c r="AG41" s="21">
        <f t="shared" si="9"/>
        <v>8775.8700000000008</v>
      </c>
      <c r="AH41" s="30">
        <f>'[1]55'!$N$18/6</f>
        <v>3.47</v>
      </c>
      <c r="AI41" s="23">
        <v>458.98</v>
      </c>
      <c r="AJ41" s="21">
        <f t="shared" si="10"/>
        <v>1592.66</v>
      </c>
      <c r="AK41" s="30">
        <f>'[1]55'!$N$19/6</f>
        <v>144.76</v>
      </c>
      <c r="AL41" s="23">
        <v>135.47</v>
      </c>
      <c r="AM41" s="21">
        <f t="shared" si="11"/>
        <v>19610.64</v>
      </c>
      <c r="AN41" s="20">
        <f t="shared" si="13"/>
        <v>119321.99</v>
      </c>
    </row>
    <row r="42" spans="1:41" ht="94.5" hidden="1" x14ac:dyDescent="0.2">
      <c r="A42" s="18">
        <v>32</v>
      </c>
      <c r="B42" s="29" t="s">
        <v>116</v>
      </c>
      <c r="C42" s="19" t="s">
        <v>42</v>
      </c>
      <c r="D42" s="30">
        <f>'[1]56'!$N$8/6</f>
        <v>212.88</v>
      </c>
      <c r="E42" s="20">
        <v>247.26</v>
      </c>
      <c r="F42" s="21">
        <f t="shared" si="0"/>
        <v>52636.71</v>
      </c>
      <c r="G42" s="30">
        <f>'[1]56'!$N$9/6</f>
        <v>18.62</v>
      </c>
      <c r="H42" s="22">
        <v>501</v>
      </c>
      <c r="I42" s="21">
        <f t="shared" si="1"/>
        <v>9328.6200000000008</v>
      </c>
      <c r="J42" s="30">
        <f>'[1]56'!$N$10/6</f>
        <v>22.19</v>
      </c>
      <c r="K42" s="22">
        <v>285.45999999999998</v>
      </c>
      <c r="L42" s="21">
        <f t="shared" si="2"/>
        <v>6334.36</v>
      </c>
      <c r="M42" s="30">
        <f>'[1]56'!$N$11/6</f>
        <v>12.72</v>
      </c>
      <c r="N42" s="23">
        <v>432.66</v>
      </c>
      <c r="O42" s="21">
        <f t="shared" si="3"/>
        <v>5503.44</v>
      </c>
      <c r="P42" s="30">
        <f>'[1]56'!$N$12/6</f>
        <v>7.81</v>
      </c>
      <c r="Q42" s="23">
        <v>463.66</v>
      </c>
      <c r="R42" s="21">
        <f t="shared" si="4"/>
        <v>3621.18</v>
      </c>
      <c r="S42" s="30">
        <f>'[1]56'!$N$13/6</f>
        <v>3.64</v>
      </c>
      <c r="T42" s="20">
        <v>227.35</v>
      </c>
      <c r="U42" s="21">
        <f t="shared" si="5"/>
        <v>827.55</v>
      </c>
      <c r="V42" s="30">
        <f>'[1]56'!$N$14/6</f>
        <v>5.47</v>
      </c>
      <c r="W42" s="20">
        <v>317.62</v>
      </c>
      <c r="X42" s="21">
        <f t="shared" si="6"/>
        <v>1737.38</v>
      </c>
      <c r="Y42" s="30">
        <f>'[1]56'!$N$15/6</f>
        <v>9.07</v>
      </c>
      <c r="Z42" s="23">
        <v>302.52999999999997</v>
      </c>
      <c r="AA42" s="21">
        <f t="shared" si="7"/>
        <v>2743.95</v>
      </c>
      <c r="AB42" s="30">
        <f>'[1]56'!$N$16/6</f>
        <v>13.01</v>
      </c>
      <c r="AC42" s="23">
        <v>270.45999999999998</v>
      </c>
      <c r="AD42" s="21">
        <f t="shared" si="8"/>
        <v>3518.68</v>
      </c>
      <c r="AE42" s="30">
        <f>'[1]56'!$N$17/6</f>
        <v>14</v>
      </c>
      <c r="AF42" s="23">
        <v>605.65</v>
      </c>
      <c r="AG42" s="21">
        <f t="shared" si="9"/>
        <v>8479.1</v>
      </c>
      <c r="AH42" s="30">
        <f>'[1]56'!$N$18/6</f>
        <v>3.38</v>
      </c>
      <c r="AI42" s="23">
        <v>458.98</v>
      </c>
      <c r="AJ42" s="21">
        <f t="shared" si="10"/>
        <v>1551.35</v>
      </c>
      <c r="AK42" s="30">
        <f>'[1]56'!$N$19/6</f>
        <v>139.63</v>
      </c>
      <c r="AL42" s="23">
        <v>135.47</v>
      </c>
      <c r="AM42" s="21">
        <f t="shared" si="11"/>
        <v>18915.68</v>
      </c>
      <c r="AN42" s="20">
        <f t="shared" si="13"/>
        <v>115198</v>
      </c>
    </row>
    <row r="43" spans="1:41" ht="78.75" hidden="1" x14ac:dyDescent="0.2">
      <c r="A43" s="18">
        <v>33</v>
      </c>
      <c r="B43" s="17" t="s">
        <v>117</v>
      </c>
      <c r="C43" s="19" t="s">
        <v>43</v>
      </c>
      <c r="D43" s="30">
        <f>'[1]58'!$N$8/4</f>
        <v>233.42</v>
      </c>
      <c r="E43" s="20">
        <v>247.26</v>
      </c>
      <c r="F43" s="21">
        <f t="shared" si="0"/>
        <v>57715.43</v>
      </c>
      <c r="G43" s="30">
        <f>'[1]58'!$N$9/4</f>
        <v>20.100000000000001</v>
      </c>
      <c r="H43" s="22">
        <v>501</v>
      </c>
      <c r="I43" s="21">
        <f t="shared" si="1"/>
        <v>10070.1</v>
      </c>
      <c r="J43" s="30">
        <f>'[1]58'!$N$10/4</f>
        <v>24.09</v>
      </c>
      <c r="K43" s="22">
        <v>285.45999999999998</v>
      </c>
      <c r="L43" s="21">
        <f t="shared" si="2"/>
        <v>6876.73</v>
      </c>
      <c r="M43" s="30">
        <f>'[1]58'!$N$11/4</f>
        <v>14.09</v>
      </c>
      <c r="N43" s="23">
        <v>432.66</v>
      </c>
      <c r="O43" s="21">
        <f t="shared" si="3"/>
        <v>6096.18</v>
      </c>
      <c r="P43" s="30">
        <f>'[1]58'!$N$12/4</f>
        <v>8.82</v>
      </c>
      <c r="Q43" s="23">
        <v>463.66</v>
      </c>
      <c r="R43" s="21">
        <f t="shared" si="4"/>
        <v>4089.48</v>
      </c>
      <c r="S43" s="30">
        <f>'[1]58'!$N$13/4</f>
        <v>4.12</v>
      </c>
      <c r="T43" s="20">
        <v>227.35</v>
      </c>
      <c r="U43" s="21">
        <f t="shared" si="5"/>
        <v>936.68</v>
      </c>
      <c r="V43" s="30">
        <f>'[1]58'!$N$14/4</f>
        <v>6.17</v>
      </c>
      <c r="W43" s="20">
        <v>317.62</v>
      </c>
      <c r="X43" s="21">
        <f t="shared" si="6"/>
        <v>1959.72</v>
      </c>
      <c r="Y43" s="30">
        <f>'[1]58'!$N$15/4</f>
        <v>9.9700000000000006</v>
      </c>
      <c r="Z43" s="23">
        <v>302.52999999999997</v>
      </c>
      <c r="AA43" s="21">
        <f t="shared" si="7"/>
        <v>3016.22</v>
      </c>
      <c r="AB43" s="30">
        <f>'[1]58'!$N$16/4</f>
        <v>14.19</v>
      </c>
      <c r="AC43" s="23">
        <v>270.45999999999998</v>
      </c>
      <c r="AD43" s="21">
        <f t="shared" si="8"/>
        <v>3837.83</v>
      </c>
      <c r="AE43" s="30">
        <f>'[1]58'!$N$17/4</f>
        <v>15.37</v>
      </c>
      <c r="AF43" s="23">
        <v>605.65</v>
      </c>
      <c r="AG43" s="21">
        <f t="shared" si="9"/>
        <v>9308.84</v>
      </c>
      <c r="AH43" s="30">
        <f>'[1]58'!$N$18/4</f>
        <v>3.82</v>
      </c>
      <c r="AI43" s="23">
        <v>458.98</v>
      </c>
      <c r="AJ43" s="21">
        <f t="shared" si="10"/>
        <v>1753.3</v>
      </c>
      <c r="AK43" s="30">
        <f>'[1]58'!$N$19/4</f>
        <v>152.79</v>
      </c>
      <c r="AL43" s="23">
        <v>135.47</v>
      </c>
      <c r="AM43" s="21">
        <f t="shared" si="11"/>
        <v>20698.46</v>
      </c>
      <c r="AN43" s="20">
        <f t="shared" si="13"/>
        <v>126358.97</v>
      </c>
    </row>
    <row r="44" spans="1:41" ht="94.5" hidden="1" x14ac:dyDescent="0.2">
      <c r="A44" s="18">
        <v>34</v>
      </c>
      <c r="B44" s="17" t="s">
        <v>118</v>
      </c>
      <c r="C44" s="19" t="s">
        <v>44</v>
      </c>
      <c r="D44" s="30">
        <f>'[1]59'!$N$8/6</f>
        <v>159.41</v>
      </c>
      <c r="E44" s="20">
        <v>247.26</v>
      </c>
      <c r="F44" s="21">
        <f t="shared" si="0"/>
        <v>39415.72</v>
      </c>
      <c r="G44" s="30">
        <f>'[1]59'!$N$9/6</f>
        <v>14.04</v>
      </c>
      <c r="H44" s="22">
        <v>501</v>
      </c>
      <c r="I44" s="21">
        <f t="shared" si="1"/>
        <v>7034.04</v>
      </c>
      <c r="J44" s="30">
        <f>'[1]59'!$N$10/6</f>
        <v>16.690000000000001</v>
      </c>
      <c r="K44" s="22">
        <v>285.45999999999998</v>
      </c>
      <c r="L44" s="21">
        <f t="shared" si="2"/>
        <v>4764.33</v>
      </c>
      <c r="M44" s="30">
        <f>'[1]59'!$N$11/6</f>
        <v>9.4700000000000006</v>
      </c>
      <c r="N44" s="23">
        <v>432.66</v>
      </c>
      <c r="O44" s="21">
        <f t="shared" si="3"/>
        <v>4097.29</v>
      </c>
      <c r="P44" s="30">
        <f>'[1]59'!$N$12/6</f>
        <v>5.76</v>
      </c>
      <c r="Q44" s="23">
        <v>463.66</v>
      </c>
      <c r="R44" s="21">
        <f t="shared" si="4"/>
        <v>2670.68</v>
      </c>
      <c r="S44" s="30">
        <f>'[1]59'!$N$13/6</f>
        <v>2.69</v>
      </c>
      <c r="T44" s="20">
        <v>227.35</v>
      </c>
      <c r="U44" s="21">
        <f t="shared" si="5"/>
        <v>611.57000000000005</v>
      </c>
      <c r="V44" s="30">
        <f>'[1]59'!$N$14/6</f>
        <v>4.03</v>
      </c>
      <c r="W44" s="20">
        <v>317.62</v>
      </c>
      <c r="X44" s="21">
        <f t="shared" si="6"/>
        <v>1280.01</v>
      </c>
      <c r="Y44" s="30">
        <f>'[1]59'!$N$15/6</f>
        <v>6.79</v>
      </c>
      <c r="Z44" s="23">
        <v>302.52999999999997</v>
      </c>
      <c r="AA44" s="21">
        <f t="shared" si="7"/>
        <v>2054.1799999999998</v>
      </c>
      <c r="AB44" s="30">
        <f>'[1]59'!$N$16/6</f>
        <v>9.77</v>
      </c>
      <c r="AC44" s="23">
        <v>270.45999999999998</v>
      </c>
      <c r="AD44" s="21">
        <f t="shared" si="8"/>
        <v>2642.39</v>
      </c>
      <c r="AE44" s="30">
        <f>'[1]59'!$N$17/6</f>
        <v>10.47</v>
      </c>
      <c r="AF44" s="23">
        <v>605.65</v>
      </c>
      <c r="AG44" s="21">
        <f t="shared" si="9"/>
        <v>6341.16</v>
      </c>
      <c r="AH44" s="30">
        <f>'[1]59'!$N$18/6</f>
        <v>2.5</v>
      </c>
      <c r="AI44" s="23">
        <v>458.98</v>
      </c>
      <c r="AJ44" s="21">
        <f t="shared" si="10"/>
        <v>1147.45</v>
      </c>
      <c r="AK44" s="30">
        <f>'[1]59'!$N$19/6</f>
        <v>104.66</v>
      </c>
      <c r="AL44" s="23">
        <v>135.47</v>
      </c>
      <c r="AM44" s="21">
        <f t="shared" si="11"/>
        <v>14178.29</v>
      </c>
      <c r="AN44" s="20">
        <f t="shared" si="13"/>
        <v>86237.11</v>
      </c>
    </row>
    <row r="45" spans="1:41" ht="94.5" hidden="1" x14ac:dyDescent="0.2">
      <c r="A45" s="18">
        <v>35</v>
      </c>
      <c r="B45" s="17" t="s">
        <v>119</v>
      </c>
      <c r="C45" s="19" t="s">
        <v>25</v>
      </c>
      <c r="D45" s="30">
        <v>0</v>
      </c>
      <c r="E45" s="20">
        <v>247.26</v>
      </c>
      <c r="F45" s="21">
        <f t="shared" si="0"/>
        <v>0</v>
      </c>
      <c r="G45" s="30">
        <v>0</v>
      </c>
      <c r="H45" s="22">
        <v>501</v>
      </c>
      <c r="I45" s="21">
        <f t="shared" si="1"/>
        <v>0</v>
      </c>
      <c r="J45" s="30">
        <v>0</v>
      </c>
      <c r="K45" s="22">
        <v>285.45999999999998</v>
      </c>
      <c r="L45" s="21">
        <f t="shared" si="2"/>
        <v>0</v>
      </c>
      <c r="M45" s="30">
        <v>0</v>
      </c>
      <c r="N45" s="23">
        <v>432.66</v>
      </c>
      <c r="O45" s="21">
        <f t="shared" si="3"/>
        <v>0</v>
      </c>
      <c r="P45" s="30">
        <v>0</v>
      </c>
      <c r="Q45" s="23">
        <v>463.66</v>
      </c>
      <c r="R45" s="21">
        <f t="shared" si="4"/>
        <v>0</v>
      </c>
      <c r="S45" s="30">
        <v>0</v>
      </c>
      <c r="T45" s="20">
        <v>227.35</v>
      </c>
      <c r="U45" s="21">
        <f t="shared" si="5"/>
        <v>0</v>
      </c>
      <c r="V45" s="30">
        <v>0</v>
      </c>
      <c r="W45" s="20">
        <v>317.62</v>
      </c>
      <c r="X45" s="21">
        <f t="shared" si="6"/>
        <v>0</v>
      </c>
      <c r="Y45" s="30">
        <v>0</v>
      </c>
      <c r="Z45" s="23">
        <v>302.52999999999997</v>
      </c>
      <c r="AA45" s="21">
        <f t="shared" si="7"/>
        <v>0</v>
      </c>
      <c r="AB45" s="30">
        <v>0</v>
      </c>
      <c r="AC45" s="23">
        <v>270.45999999999998</v>
      </c>
      <c r="AD45" s="21">
        <f t="shared" si="8"/>
        <v>0</v>
      </c>
      <c r="AE45" s="30">
        <v>0</v>
      </c>
      <c r="AF45" s="23">
        <v>605.65</v>
      </c>
      <c r="AG45" s="21">
        <f t="shared" si="9"/>
        <v>0</v>
      </c>
      <c r="AH45" s="30">
        <v>0</v>
      </c>
      <c r="AI45" s="23">
        <v>458.98</v>
      </c>
      <c r="AJ45" s="21">
        <f t="shared" si="10"/>
        <v>0</v>
      </c>
      <c r="AK45" s="30">
        <v>0</v>
      </c>
      <c r="AL45" s="23">
        <v>135.47</v>
      </c>
      <c r="AM45" s="21">
        <f t="shared" si="11"/>
        <v>0</v>
      </c>
      <c r="AN45" s="20">
        <f t="shared" si="13"/>
        <v>0</v>
      </c>
    </row>
    <row r="46" spans="1:41" ht="81" hidden="1" customHeight="1" x14ac:dyDescent="0.25">
      <c r="A46" s="18">
        <v>36</v>
      </c>
      <c r="B46" s="17" t="s">
        <v>120</v>
      </c>
      <c r="C46" s="19" t="s">
        <v>45</v>
      </c>
      <c r="D46" s="30">
        <f>'[1]61'!$N$8/6</f>
        <v>378.99</v>
      </c>
      <c r="E46" s="20">
        <v>247.26</v>
      </c>
      <c r="F46" s="21">
        <f t="shared" si="0"/>
        <v>93709.07</v>
      </c>
      <c r="G46" s="30">
        <f>'[1]61'!$N$9/6</f>
        <v>32.380000000000003</v>
      </c>
      <c r="H46" s="22">
        <v>501</v>
      </c>
      <c r="I46" s="21">
        <f t="shared" si="1"/>
        <v>16222.38</v>
      </c>
      <c r="J46" s="30">
        <f>'[1]61'!$N$10/6</f>
        <v>38.93</v>
      </c>
      <c r="K46" s="22">
        <v>285.45999999999998</v>
      </c>
      <c r="L46" s="21">
        <f t="shared" si="2"/>
        <v>11112.96</v>
      </c>
      <c r="M46" s="30">
        <f>'[1]61'!$N$11/6</f>
        <v>22.99</v>
      </c>
      <c r="N46" s="23">
        <v>432.66</v>
      </c>
      <c r="O46" s="21">
        <f t="shared" si="3"/>
        <v>9946.85</v>
      </c>
      <c r="P46" s="30">
        <f>'[1]61'!$N$12/6</f>
        <v>14.52</v>
      </c>
      <c r="Q46" s="23">
        <v>463.66</v>
      </c>
      <c r="R46" s="21">
        <f t="shared" si="4"/>
        <v>6732.34</v>
      </c>
      <c r="S46" s="30">
        <f>'[1]61'!$N$13/6</f>
        <v>6.78</v>
      </c>
      <c r="T46" s="20">
        <v>227.35</v>
      </c>
      <c r="U46" s="21">
        <f t="shared" si="5"/>
        <v>1541.43</v>
      </c>
      <c r="V46" s="30">
        <f>'[1]61'!$N$14/6</f>
        <v>10.17</v>
      </c>
      <c r="W46" s="20">
        <v>317.62</v>
      </c>
      <c r="X46" s="21">
        <f t="shared" si="6"/>
        <v>3230.2</v>
      </c>
      <c r="Y46" s="30">
        <f>'[1]61'!$N$15/6</f>
        <v>16.22</v>
      </c>
      <c r="Z46" s="23">
        <v>302.52999999999997</v>
      </c>
      <c r="AA46" s="21">
        <f t="shared" si="7"/>
        <v>4907.04</v>
      </c>
      <c r="AB46" s="30">
        <f>'[1]61'!$N$16/6</f>
        <v>22.98</v>
      </c>
      <c r="AC46" s="23">
        <v>270.45999999999998</v>
      </c>
      <c r="AD46" s="21">
        <f t="shared" si="8"/>
        <v>6215.17</v>
      </c>
      <c r="AE46" s="30">
        <f>'[1]61'!$N$17/6</f>
        <v>24.98</v>
      </c>
      <c r="AF46" s="23">
        <v>605.65</v>
      </c>
      <c r="AG46" s="21">
        <f t="shared" si="9"/>
        <v>15129.14</v>
      </c>
      <c r="AH46" s="30">
        <f>'[1]61'!$N$18/6</f>
        <v>6.29</v>
      </c>
      <c r="AI46" s="23">
        <v>458.98</v>
      </c>
      <c r="AJ46" s="21">
        <f t="shared" si="10"/>
        <v>2886.98</v>
      </c>
      <c r="AK46" s="30">
        <f>'[1]61'!$N$19/6</f>
        <v>247.83</v>
      </c>
      <c r="AL46" s="23">
        <v>135.47</v>
      </c>
      <c r="AM46" s="21">
        <f t="shared" si="11"/>
        <v>33573.53</v>
      </c>
      <c r="AN46" s="20">
        <f t="shared" si="13"/>
        <v>205207.09</v>
      </c>
      <c r="AO46" s="27"/>
    </row>
    <row r="47" spans="1:41" ht="87.75" hidden="1" customHeight="1" x14ac:dyDescent="0.2">
      <c r="A47" s="18">
        <v>37</v>
      </c>
      <c r="B47" s="17" t="s">
        <v>121</v>
      </c>
      <c r="C47" s="19" t="s">
        <v>46</v>
      </c>
      <c r="D47" s="30">
        <f>'[1]621'!$N$8/6</f>
        <v>51.05</v>
      </c>
      <c r="E47" s="20">
        <v>247.26</v>
      </c>
      <c r="F47" s="21">
        <f t="shared" si="0"/>
        <v>12622.62</v>
      </c>
      <c r="G47" s="30">
        <f>'[1]621'!$N$9/6</f>
        <v>4.05</v>
      </c>
      <c r="H47" s="22">
        <v>501</v>
      </c>
      <c r="I47" s="21">
        <f t="shared" si="1"/>
        <v>2029.05</v>
      </c>
      <c r="J47" s="30">
        <f>'[1]621'!$N$10/6</f>
        <v>5.01</v>
      </c>
      <c r="K47" s="22">
        <v>285.45999999999998</v>
      </c>
      <c r="L47" s="21">
        <f t="shared" si="2"/>
        <v>1430.15</v>
      </c>
      <c r="M47" s="30">
        <f>'[1]621'!$N$11/6</f>
        <v>3.24</v>
      </c>
      <c r="N47" s="23">
        <v>432.66</v>
      </c>
      <c r="O47" s="21">
        <f t="shared" si="3"/>
        <v>1401.82</v>
      </c>
      <c r="P47" s="30">
        <f>'[1]621'!$N$12/6</f>
        <v>2.21</v>
      </c>
      <c r="Q47" s="23">
        <v>463.66</v>
      </c>
      <c r="R47" s="21">
        <f t="shared" si="4"/>
        <v>1024.69</v>
      </c>
      <c r="S47" s="30">
        <f>'[1]621'!$N$13/6</f>
        <v>1.03</v>
      </c>
      <c r="T47" s="20">
        <v>227.35</v>
      </c>
      <c r="U47" s="21">
        <f t="shared" si="5"/>
        <v>234.17</v>
      </c>
      <c r="V47" s="30">
        <f>'[1]621'!$N$14/6</f>
        <v>1.55</v>
      </c>
      <c r="W47" s="20">
        <v>317.62</v>
      </c>
      <c r="X47" s="21">
        <f t="shared" si="6"/>
        <v>492.31</v>
      </c>
      <c r="Y47" s="30">
        <f>'[1]621'!$N$15/6</f>
        <v>2.21</v>
      </c>
      <c r="Z47" s="23">
        <v>302.52999999999997</v>
      </c>
      <c r="AA47" s="21">
        <f t="shared" si="7"/>
        <v>668.59</v>
      </c>
      <c r="AB47" s="30">
        <f>'[1]621'!$N$16/6</f>
        <v>3.02</v>
      </c>
      <c r="AC47" s="23">
        <v>270.45999999999998</v>
      </c>
      <c r="AD47" s="21">
        <f t="shared" si="8"/>
        <v>816.79</v>
      </c>
      <c r="AE47" s="30">
        <f>'[1]621'!$N$17/6</f>
        <v>3.39</v>
      </c>
      <c r="AF47" s="23">
        <v>605.65</v>
      </c>
      <c r="AG47" s="21">
        <f t="shared" si="9"/>
        <v>2053.15</v>
      </c>
      <c r="AH47" s="30">
        <f>'[1]621'!$N$18/6</f>
        <v>0.96</v>
      </c>
      <c r="AI47" s="23">
        <v>458.98</v>
      </c>
      <c r="AJ47" s="21">
        <f t="shared" si="10"/>
        <v>440.62</v>
      </c>
      <c r="AK47" s="30">
        <f>'[1]621'!$N$19/6</f>
        <v>33.08</v>
      </c>
      <c r="AL47" s="23">
        <v>135.47</v>
      </c>
      <c r="AM47" s="21">
        <f t="shared" si="11"/>
        <v>4481.3500000000004</v>
      </c>
      <c r="AN47" s="20">
        <f t="shared" si="13"/>
        <v>27695.31</v>
      </c>
    </row>
    <row r="48" spans="1:41" ht="15.75" hidden="1" x14ac:dyDescent="0.25">
      <c r="A48" s="33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4">
        <f>SUM(AN11:AN47)</f>
        <v>4012720.72</v>
      </c>
      <c r="AO48" s="28"/>
    </row>
    <row r="51" spans="4:5" x14ac:dyDescent="0.2">
      <c r="D51" s="1"/>
      <c r="E51" s="1"/>
    </row>
  </sheetData>
  <autoFilter ref="A10:BW48" xr:uid="{8784DF27-9CEB-4D2B-A698-F48E7F1633E4}">
    <filterColumn colId="2">
      <filters>
        <filter val="Государственное бюджетное дошкольное образовательное учреждение детский сад № 46 комбинированного вида Колпинского района Санкт-Петербурга"/>
      </filters>
    </filterColumn>
  </autoFilter>
  <mergeCells count="65">
    <mergeCell ref="AN4:AN9"/>
    <mergeCell ref="A2:AN2"/>
    <mergeCell ref="A4:A10"/>
    <mergeCell ref="B4:B10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4:AM4"/>
    <mergeCell ref="AK5:AM5"/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6:AM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7:AM7"/>
    <mergeCell ref="D7:F7"/>
    <mergeCell ref="G7:I7"/>
    <mergeCell ref="J7:L7"/>
    <mergeCell ref="M7:O7"/>
    <mergeCell ref="P7:R7"/>
    <mergeCell ref="S7:U7"/>
    <mergeCell ref="V7:X7"/>
    <mergeCell ref="Y7:AA7"/>
    <mergeCell ref="AB7:AD7"/>
    <mergeCell ref="AE7:AG7"/>
    <mergeCell ref="AH7:AJ7"/>
    <mergeCell ref="AH8:AJ8"/>
    <mergeCell ref="AK8:AM8"/>
    <mergeCell ref="D8:F8"/>
    <mergeCell ref="G8:I8"/>
    <mergeCell ref="J8:L8"/>
    <mergeCell ref="M8:O8"/>
    <mergeCell ref="P8:R8"/>
    <mergeCell ref="S8:U8"/>
    <mergeCell ref="A48:AA48"/>
    <mergeCell ref="V8:X8"/>
    <mergeCell ref="Y8:AA8"/>
    <mergeCell ref="AB8:AD8"/>
    <mergeCell ref="AE8:AG8"/>
  </mergeCells>
  <conditionalFormatting sqref="H11:H47">
    <cfRule type="expression" dxfId="5" priority="3" stopIfTrue="1">
      <formula>LEN($A11)&lt;1</formula>
    </cfRule>
    <cfRule type="expression" dxfId="4" priority="4">
      <formula>LEN(H11)&gt;0</formula>
    </cfRule>
  </conditionalFormatting>
  <conditionalFormatting sqref="K11:K47">
    <cfRule type="expression" dxfId="3" priority="1" stopIfTrue="1">
      <formula>LEN($A11)&lt;1</formula>
    </cfRule>
    <cfRule type="expression" dxfId="2" priority="2">
      <formula>LEN(K11)&gt;0</formula>
    </cfRule>
  </conditionalFormatting>
  <pageMargins left="0.11811023622047245" right="0.11811023622047245" top="0.15748031496062992" bottom="0.15748031496062992" header="0.31496062992125984" footer="0.31496062992125984"/>
  <pageSetup paperSize="9" scale="67" fitToWidth="3" fitToHeight="0" orientation="landscape" r:id="rId1"/>
  <colBreaks count="2" manualBreakCount="2">
    <brk id="15" max="1048575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E794-79C9-4DFC-9E5E-C53E064A41FF}">
  <dimension ref="A1:BW15"/>
  <sheetViews>
    <sheetView zoomScale="66" zoomScaleNormal="66" zoomScaleSheetLayoutView="42" workbookViewId="0">
      <selection activeCell="I28" sqref="I28"/>
    </sheetView>
  </sheetViews>
  <sheetFormatPr defaultColWidth="9.140625" defaultRowHeight="12.75" x14ac:dyDescent="0.2"/>
  <cols>
    <col min="1" max="1" width="3.85546875" style="2" customWidth="1"/>
    <col min="2" max="2" width="15.140625" style="1" customWidth="1"/>
    <col min="3" max="3" width="30.85546875" style="1" customWidth="1"/>
    <col min="4" max="5" width="13.140625" style="2" customWidth="1"/>
    <col min="6" max="6" width="15.5703125" style="10" customWidth="1"/>
    <col min="7" max="8" width="13.5703125" style="1" customWidth="1"/>
    <col min="9" max="9" width="15.42578125" style="10" customWidth="1"/>
    <col min="10" max="11" width="12.85546875" style="1" customWidth="1"/>
    <col min="12" max="12" width="15" style="10" customWidth="1"/>
    <col min="13" max="14" width="12.5703125" style="1" customWidth="1"/>
    <col min="15" max="15" width="14.42578125" style="10" customWidth="1"/>
    <col min="16" max="17" width="13.85546875" style="1" customWidth="1"/>
    <col min="18" max="18" width="13.42578125" style="10" customWidth="1"/>
    <col min="19" max="20" width="14.140625" style="1" customWidth="1"/>
    <col min="21" max="21" width="16.28515625" style="10" customWidth="1"/>
    <col min="22" max="23" width="13.85546875" style="1" customWidth="1"/>
    <col min="24" max="24" width="16.28515625" style="10" customWidth="1"/>
    <col min="25" max="26" width="15.42578125" style="1" customWidth="1"/>
    <col min="27" max="27" width="14.140625" style="10" customWidth="1"/>
    <col min="28" max="29" width="15.42578125" style="1" customWidth="1"/>
    <col min="30" max="30" width="14.140625" style="10" customWidth="1"/>
    <col min="31" max="32" width="15.42578125" style="1" customWidth="1"/>
    <col min="33" max="33" width="14.140625" style="10" customWidth="1"/>
    <col min="34" max="35" width="15.42578125" style="1" customWidth="1"/>
    <col min="36" max="36" width="14.140625" style="10" customWidth="1"/>
    <col min="37" max="38" width="15.42578125" style="1" customWidth="1"/>
    <col min="39" max="39" width="14.140625" style="10" customWidth="1"/>
    <col min="40" max="40" width="16.85546875" style="1" bestFit="1" customWidth="1"/>
    <col min="41" max="41" width="21.42578125" style="1" customWidth="1"/>
    <col min="42" max="42" width="14.42578125" style="1" customWidth="1"/>
    <col min="43" max="43" width="13.5703125" style="1" customWidth="1"/>
    <col min="44" max="44" width="12.28515625" style="1" customWidth="1"/>
    <col min="45" max="45" width="11.85546875" style="1" customWidth="1"/>
    <col min="46" max="46" width="12.5703125" style="1" customWidth="1"/>
    <col min="47" max="47" width="12" style="1" customWidth="1"/>
    <col min="48" max="48" width="11.7109375" style="1" customWidth="1"/>
    <col min="49" max="49" width="12.140625" style="1" customWidth="1"/>
    <col min="50" max="50" width="12.28515625" style="1" customWidth="1"/>
    <col min="51" max="51" width="12.42578125" style="1" customWidth="1"/>
    <col min="52" max="52" width="12.140625" style="1" customWidth="1"/>
    <col min="53" max="53" width="12" style="1" customWidth="1"/>
    <col min="54" max="54" width="12.140625" style="1" customWidth="1"/>
    <col min="55" max="56" width="11.42578125" style="1" customWidth="1"/>
    <col min="57" max="57" width="12.5703125" style="1" customWidth="1"/>
    <col min="58" max="58" width="12" style="1" customWidth="1"/>
    <col min="59" max="59" width="13.42578125" style="1" customWidth="1"/>
    <col min="60" max="60" width="11.85546875" style="1" customWidth="1"/>
    <col min="61" max="61" width="13" style="1" customWidth="1"/>
    <col min="62" max="63" width="12.42578125" style="1" customWidth="1"/>
    <col min="64" max="64" width="12.5703125" style="1" customWidth="1"/>
    <col min="65" max="65" width="13.140625" style="1" customWidth="1"/>
    <col min="66" max="67" width="11.7109375" style="1" customWidth="1"/>
    <col min="68" max="68" width="11.5703125" style="1" customWidth="1"/>
    <col min="69" max="69" width="11.42578125" style="1" customWidth="1"/>
    <col min="70" max="70" width="12.42578125" style="1" customWidth="1"/>
    <col min="71" max="71" width="12" style="1" customWidth="1"/>
    <col min="72" max="72" width="12.140625" style="1" customWidth="1"/>
    <col min="73" max="73" width="12.85546875" style="1" customWidth="1"/>
    <col min="74" max="74" width="12.140625" style="1" customWidth="1"/>
    <col min="75" max="75" width="11.85546875" style="1" customWidth="1"/>
    <col min="76" max="16384" width="9.140625" style="1"/>
  </cols>
  <sheetData>
    <row r="1" spans="1:75" ht="42" customHeight="1" x14ac:dyDescent="0.2">
      <c r="A1" s="14"/>
      <c r="B1" s="15"/>
      <c r="C1" s="15"/>
      <c r="D1" s="14"/>
      <c r="E1" s="14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6"/>
    </row>
    <row r="2" spans="1:75" ht="92.25" customHeight="1" x14ac:dyDescent="0.25">
      <c r="A2" s="43" t="s">
        <v>48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</row>
    <row r="3" spans="1:75" x14ac:dyDescent="0.2">
      <c r="A3" s="14"/>
      <c r="B3" s="15"/>
      <c r="C3" s="15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</row>
    <row r="4" spans="1:75" ht="50.45" customHeight="1" x14ac:dyDescent="0.2">
      <c r="A4" s="44" t="s">
        <v>0</v>
      </c>
      <c r="B4" s="44" t="s">
        <v>1</v>
      </c>
      <c r="C4" s="8" t="s">
        <v>6</v>
      </c>
      <c r="D4" s="47"/>
      <c r="E4" s="48"/>
      <c r="F4" s="48"/>
      <c r="G4" s="47"/>
      <c r="H4" s="48"/>
      <c r="I4" s="48"/>
      <c r="J4" s="49" t="s">
        <v>122</v>
      </c>
      <c r="K4" s="50"/>
      <c r="L4" s="51"/>
      <c r="M4" s="39" t="s">
        <v>123</v>
      </c>
      <c r="N4" s="40"/>
      <c r="O4" s="40"/>
      <c r="P4" s="39"/>
      <c r="Q4" s="40"/>
      <c r="R4" s="40"/>
      <c r="S4" s="47" t="s">
        <v>124</v>
      </c>
      <c r="T4" s="48"/>
      <c r="U4" s="48"/>
      <c r="V4" s="39" t="s">
        <v>125</v>
      </c>
      <c r="W4" s="40"/>
      <c r="X4" s="40"/>
      <c r="Y4" s="39" t="s">
        <v>126</v>
      </c>
      <c r="Z4" s="40"/>
      <c r="AA4" s="40"/>
      <c r="AB4" s="39" t="s">
        <v>72</v>
      </c>
      <c r="AC4" s="40"/>
      <c r="AD4" s="40"/>
      <c r="AE4" s="39" t="s">
        <v>130</v>
      </c>
      <c r="AF4" s="40"/>
      <c r="AG4" s="40"/>
      <c r="AH4" s="39" t="s">
        <v>129</v>
      </c>
      <c r="AI4" s="40"/>
      <c r="AJ4" s="40"/>
      <c r="AK4" s="39" t="s">
        <v>127</v>
      </c>
      <c r="AL4" s="40"/>
      <c r="AM4" s="40"/>
      <c r="AN4" s="42" t="s">
        <v>47</v>
      </c>
    </row>
    <row r="5" spans="1:75" x14ac:dyDescent="0.2">
      <c r="A5" s="45"/>
      <c r="B5" s="45"/>
      <c r="C5" s="9" t="s">
        <v>5</v>
      </c>
      <c r="D5" s="37"/>
      <c r="E5" s="38"/>
      <c r="F5" s="38"/>
      <c r="G5" s="37"/>
      <c r="H5" s="38"/>
      <c r="I5" s="38"/>
      <c r="J5" s="37" t="s">
        <v>56</v>
      </c>
      <c r="K5" s="38"/>
      <c r="L5" s="38"/>
      <c r="M5" s="37" t="s">
        <v>59</v>
      </c>
      <c r="N5" s="38"/>
      <c r="O5" s="38"/>
      <c r="P5" s="37"/>
      <c r="Q5" s="38"/>
      <c r="R5" s="38"/>
      <c r="S5" s="37" t="s">
        <v>64</v>
      </c>
      <c r="T5" s="38"/>
      <c r="U5" s="38"/>
      <c r="V5" s="37" t="s">
        <v>67</v>
      </c>
      <c r="W5" s="38"/>
      <c r="X5" s="38"/>
      <c r="Y5" s="37" t="s">
        <v>69</v>
      </c>
      <c r="Z5" s="38"/>
      <c r="AA5" s="38"/>
      <c r="AB5" s="37" t="s">
        <v>73</v>
      </c>
      <c r="AC5" s="38"/>
      <c r="AD5" s="38"/>
      <c r="AE5" s="37" t="s">
        <v>76</v>
      </c>
      <c r="AF5" s="38"/>
      <c r="AG5" s="38"/>
      <c r="AH5" s="37" t="s">
        <v>79</v>
      </c>
      <c r="AI5" s="38"/>
      <c r="AJ5" s="38"/>
      <c r="AK5" s="37" t="s">
        <v>82</v>
      </c>
      <c r="AL5" s="38"/>
      <c r="AM5" s="38"/>
      <c r="AN5" s="42"/>
    </row>
    <row r="6" spans="1:75" ht="48" customHeight="1" x14ac:dyDescent="0.2">
      <c r="A6" s="45"/>
      <c r="B6" s="45"/>
      <c r="C6" s="8" t="s">
        <v>8</v>
      </c>
      <c r="D6" s="39" t="s">
        <v>51</v>
      </c>
      <c r="E6" s="40"/>
      <c r="F6" s="40"/>
      <c r="G6" s="39" t="s">
        <v>54</v>
      </c>
      <c r="H6" s="40"/>
      <c r="I6" s="40"/>
      <c r="J6" s="39" t="s">
        <v>57</v>
      </c>
      <c r="K6" s="40"/>
      <c r="L6" s="40"/>
      <c r="M6" s="39" t="s">
        <v>60</v>
      </c>
      <c r="N6" s="40"/>
      <c r="O6" s="40"/>
      <c r="P6" s="39" t="s">
        <v>62</v>
      </c>
      <c r="Q6" s="40"/>
      <c r="R6" s="40"/>
      <c r="S6" s="39" t="s">
        <v>65</v>
      </c>
      <c r="T6" s="40"/>
      <c r="U6" s="40"/>
      <c r="V6" s="41" t="s">
        <v>128</v>
      </c>
      <c r="W6" s="41"/>
      <c r="X6" s="41"/>
      <c r="Y6" s="39" t="s">
        <v>70</v>
      </c>
      <c r="Z6" s="40"/>
      <c r="AA6" s="40"/>
      <c r="AB6" s="39" t="s">
        <v>74</v>
      </c>
      <c r="AC6" s="40"/>
      <c r="AD6" s="40"/>
      <c r="AE6" s="39" t="s">
        <v>77</v>
      </c>
      <c r="AF6" s="40"/>
      <c r="AG6" s="40"/>
      <c r="AH6" s="39" t="s">
        <v>80</v>
      </c>
      <c r="AI6" s="40"/>
      <c r="AJ6" s="40"/>
      <c r="AK6" s="39" t="s">
        <v>83</v>
      </c>
      <c r="AL6" s="40"/>
      <c r="AM6" s="40"/>
      <c r="AN6" s="42"/>
    </row>
    <row r="7" spans="1:75" ht="14.45" customHeight="1" x14ac:dyDescent="0.2">
      <c r="A7" s="45"/>
      <c r="B7" s="45"/>
      <c r="C7" s="3" t="s">
        <v>7</v>
      </c>
      <c r="D7" s="37" t="s">
        <v>52</v>
      </c>
      <c r="E7" s="38"/>
      <c r="F7" s="38"/>
      <c r="G7" s="37" t="s">
        <v>55</v>
      </c>
      <c r="H7" s="38"/>
      <c r="I7" s="38"/>
      <c r="J7" s="37" t="s">
        <v>58</v>
      </c>
      <c r="K7" s="38"/>
      <c r="L7" s="38"/>
      <c r="M7" s="37" t="s">
        <v>61</v>
      </c>
      <c r="N7" s="38"/>
      <c r="O7" s="38"/>
      <c r="P7" s="37" t="s">
        <v>63</v>
      </c>
      <c r="Q7" s="38"/>
      <c r="R7" s="38"/>
      <c r="S7" s="37" t="s">
        <v>66</v>
      </c>
      <c r="T7" s="38"/>
      <c r="U7" s="38"/>
      <c r="V7" s="37" t="s">
        <v>68</v>
      </c>
      <c r="W7" s="38"/>
      <c r="X7" s="38"/>
      <c r="Y7" s="37" t="s">
        <v>71</v>
      </c>
      <c r="Z7" s="38"/>
      <c r="AA7" s="38"/>
      <c r="AB7" s="37" t="s">
        <v>75</v>
      </c>
      <c r="AC7" s="38"/>
      <c r="AD7" s="38"/>
      <c r="AE7" s="37" t="s">
        <v>78</v>
      </c>
      <c r="AF7" s="38"/>
      <c r="AG7" s="38"/>
      <c r="AH7" s="37" t="s">
        <v>81</v>
      </c>
      <c r="AI7" s="38"/>
      <c r="AJ7" s="38"/>
      <c r="AK7" s="37" t="s">
        <v>84</v>
      </c>
      <c r="AL7" s="38"/>
      <c r="AM7" s="38"/>
      <c r="AN7" s="42"/>
    </row>
    <row r="8" spans="1:75" ht="17.45" customHeight="1" x14ac:dyDescent="0.2">
      <c r="A8" s="45"/>
      <c r="B8" s="45"/>
      <c r="C8" s="4" t="s">
        <v>2</v>
      </c>
      <c r="D8" s="35" t="s">
        <v>53</v>
      </c>
      <c r="E8" s="36"/>
      <c r="F8" s="36"/>
      <c r="G8" s="35" t="s">
        <v>53</v>
      </c>
      <c r="H8" s="36"/>
      <c r="I8" s="36"/>
      <c r="J8" s="35" t="s">
        <v>53</v>
      </c>
      <c r="K8" s="36"/>
      <c r="L8" s="36"/>
      <c r="M8" s="35" t="s">
        <v>53</v>
      </c>
      <c r="N8" s="36"/>
      <c r="O8" s="36"/>
      <c r="P8" s="35" t="s">
        <v>53</v>
      </c>
      <c r="Q8" s="36"/>
      <c r="R8" s="36"/>
      <c r="S8" s="35" t="s">
        <v>53</v>
      </c>
      <c r="T8" s="36"/>
      <c r="U8" s="36"/>
      <c r="V8" s="35" t="s">
        <v>53</v>
      </c>
      <c r="W8" s="36"/>
      <c r="X8" s="36"/>
      <c r="Y8" s="35" t="s">
        <v>53</v>
      </c>
      <c r="Z8" s="36"/>
      <c r="AA8" s="36"/>
      <c r="AB8" s="35" t="s">
        <v>53</v>
      </c>
      <c r="AC8" s="36"/>
      <c r="AD8" s="36"/>
      <c r="AE8" s="35" t="s">
        <v>53</v>
      </c>
      <c r="AF8" s="36"/>
      <c r="AG8" s="36"/>
      <c r="AH8" s="35" t="s">
        <v>53</v>
      </c>
      <c r="AI8" s="36"/>
      <c r="AJ8" s="36"/>
      <c r="AK8" s="35" t="s">
        <v>53</v>
      </c>
      <c r="AL8" s="36"/>
      <c r="AM8" s="36"/>
      <c r="AN8" s="42"/>
    </row>
    <row r="9" spans="1:75" ht="58.15" customHeight="1" x14ac:dyDescent="0.2">
      <c r="A9" s="45"/>
      <c r="B9" s="45"/>
      <c r="C9" s="4" t="s">
        <v>3</v>
      </c>
      <c r="D9" s="31" t="s">
        <v>49</v>
      </c>
      <c r="E9" s="31" t="s">
        <v>9</v>
      </c>
      <c r="F9" s="11" t="s">
        <v>50</v>
      </c>
      <c r="G9" s="31" t="s">
        <v>49</v>
      </c>
      <c r="H9" s="31" t="s">
        <v>9</v>
      </c>
      <c r="I9" s="11" t="s">
        <v>50</v>
      </c>
      <c r="J9" s="31" t="s">
        <v>49</v>
      </c>
      <c r="K9" s="31" t="s">
        <v>9</v>
      </c>
      <c r="L9" s="11" t="s">
        <v>50</v>
      </c>
      <c r="M9" s="31" t="s">
        <v>49</v>
      </c>
      <c r="N9" s="31" t="s">
        <v>9</v>
      </c>
      <c r="O9" s="11" t="s">
        <v>50</v>
      </c>
      <c r="P9" s="31" t="s">
        <v>49</v>
      </c>
      <c r="Q9" s="31" t="s">
        <v>9</v>
      </c>
      <c r="R9" s="11" t="s">
        <v>50</v>
      </c>
      <c r="S9" s="31" t="s">
        <v>49</v>
      </c>
      <c r="T9" s="31" t="s">
        <v>9</v>
      </c>
      <c r="U9" s="11" t="s">
        <v>50</v>
      </c>
      <c r="V9" s="31" t="s">
        <v>49</v>
      </c>
      <c r="W9" s="31" t="s">
        <v>9</v>
      </c>
      <c r="X9" s="11" t="s">
        <v>50</v>
      </c>
      <c r="Y9" s="31" t="s">
        <v>49</v>
      </c>
      <c r="Z9" s="31" t="s">
        <v>9</v>
      </c>
      <c r="AA9" s="11" t="s">
        <v>50</v>
      </c>
      <c r="AB9" s="31" t="s">
        <v>49</v>
      </c>
      <c r="AC9" s="31" t="s">
        <v>9</v>
      </c>
      <c r="AD9" s="11" t="s">
        <v>50</v>
      </c>
      <c r="AE9" s="31" t="s">
        <v>49</v>
      </c>
      <c r="AF9" s="31" t="s">
        <v>9</v>
      </c>
      <c r="AG9" s="11" t="s">
        <v>50</v>
      </c>
      <c r="AH9" s="31" t="s">
        <v>49</v>
      </c>
      <c r="AI9" s="31" t="s">
        <v>9</v>
      </c>
      <c r="AJ9" s="11" t="s">
        <v>50</v>
      </c>
      <c r="AK9" s="31" t="s">
        <v>49</v>
      </c>
      <c r="AL9" s="31" t="s">
        <v>9</v>
      </c>
      <c r="AM9" s="11" t="s">
        <v>50</v>
      </c>
      <c r="AN9" s="42"/>
    </row>
    <row r="10" spans="1:75" x14ac:dyDescent="0.2">
      <c r="A10" s="46"/>
      <c r="B10" s="46"/>
      <c r="C10" s="5" t="s">
        <v>4</v>
      </c>
      <c r="D10" s="6"/>
      <c r="E10" s="7"/>
      <c r="F10" s="12"/>
      <c r="G10" s="7"/>
      <c r="H10" s="7"/>
      <c r="I10" s="13"/>
      <c r="J10" s="7"/>
      <c r="K10" s="7"/>
      <c r="L10" s="12"/>
      <c r="M10" s="7"/>
      <c r="N10" s="7"/>
      <c r="O10" s="12"/>
      <c r="P10" s="7"/>
      <c r="Q10" s="7"/>
      <c r="R10" s="12"/>
      <c r="S10" s="7"/>
      <c r="T10" s="7"/>
      <c r="U10" s="12"/>
      <c r="V10" s="7"/>
      <c r="W10" s="7"/>
      <c r="X10" s="12"/>
      <c r="Y10" s="7"/>
      <c r="Z10" s="7"/>
      <c r="AA10" s="12"/>
      <c r="AB10" s="7"/>
      <c r="AC10" s="7"/>
      <c r="AD10" s="12"/>
      <c r="AE10" s="7"/>
      <c r="AF10" s="7"/>
      <c r="AG10" s="12"/>
      <c r="AH10" s="7"/>
      <c r="AI10" s="7"/>
      <c r="AJ10" s="12"/>
      <c r="AK10" s="7"/>
      <c r="AL10" s="7"/>
      <c r="AM10" s="12"/>
      <c r="AN10" s="31"/>
    </row>
    <row r="11" spans="1:75" ht="78.75" x14ac:dyDescent="0.2">
      <c r="A11" s="18">
        <v>31</v>
      </c>
      <c r="B11" s="17" t="s">
        <v>115</v>
      </c>
      <c r="C11" s="19" t="s">
        <v>36</v>
      </c>
      <c r="D11" s="30">
        <f>'[1]55'!$N$8/6*3</f>
        <v>661.61</v>
      </c>
      <c r="E11" s="20">
        <v>247.26</v>
      </c>
      <c r="F11" s="21">
        <f t="shared" ref="F11" si="0">D11*E11</f>
        <v>163589.69</v>
      </c>
      <c r="G11" s="30">
        <f>'[1]55'!$N$9/6</f>
        <v>19.399999999999999</v>
      </c>
      <c r="H11" s="22">
        <v>501</v>
      </c>
      <c r="I11" s="21">
        <f t="shared" ref="I11" si="1">G11*H11</f>
        <v>9719.4</v>
      </c>
      <c r="J11" s="30">
        <f>'[1]55'!$N$10/6</f>
        <v>23.07</v>
      </c>
      <c r="K11" s="22">
        <v>285.45999999999998</v>
      </c>
      <c r="L11" s="21">
        <f t="shared" ref="L11" si="2">J11*K11</f>
        <v>6585.56</v>
      </c>
      <c r="M11" s="30">
        <f>'[1]55'!$N$11/6</f>
        <v>13.12</v>
      </c>
      <c r="N11" s="23">
        <v>432.66</v>
      </c>
      <c r="O11" s="21">
        <f t="shared" ref="O11" si="3">M11*N11</f>
        <v>5676.5</v>
      </c>
      <c r="P11" s="30">
        <f>'[1]55'!$N$12/6</f>
        <v>8</v>
      </c>
      <c r="Q11" s="23">
        <v>463.66</v>
      </c>
      <c r="R11" s="21">
        <f t="shared" ref="R11" si="4">P11*Q11</f>
        <v>3709.28</v>
      </c>
      <c r="S11" s="30">
        <f>'[1]55'!$N$13/6</f>
        <v>3.73</v>
      </c>
      <c r="T11" s="20">
        <v>227.35</v>
      </c>
      <c r="U11" s="21">
        <f t="shared" ref="U11" si="5">S11*T11</f>
        <v>848.02</v>
      </c>
      <c r="V11" s="30">
        <f>'[1]55'!$N$14/6</f>
        <v>5.6</v>
      </c>
      <c r="W11" s="20">
        <v>317.62</v>
      </c>
      <c r="X11" s="21">
        <f t="shared" ref="X11" si="6">V11*W11</f>
        <v>1778.67</v>
      </c>
      <c r="Y11" s="30">
        <f>'[1]55'!$N$15/6</f>
        <v>9.39</v>
      </c>
      <c r="Z11" s="23">
        <v>302.52999999999997</v>
      </c>
      <c r="AA11" s="21">
        <f t="shared" ref="AA11" si="7">Y11*Z11</f>
        <v>2840.76</v>
      </c>
      <c r="AB11" s="30">
        <f>'[1]55'!$N$16/6</f>
        <v>13.51</v>
      </c>
      <c r="AC11" s="23">
        <v>270.45999999999998</v>
      </c>
      <c r="AD11" s="21">
        <f t="shared" ref="AD11" si="8">AB11*AC11</f>
        <v>3653.91</v>
      </c>
      <c r="AE11" s="30">
        <f>'[1]55'!$N$17/6</f>
        <v>14.49</v>
      </c>
      <c r="AF11" s="23">
        <v>605.65</v>
      </c>
      <c r="AG11" s="21">
        <f t="shared" ref="AG11" si="9">AE11*AF11</f>
        <v>8775.8700000000008</v>
      </c>
      <c r="AH11" s="30">
        <f>'[1]55'!$N$18/6</f>
        <v>3.47</v>
      </c>
      <c r="AI11" s="23">
        <v>458.98</v>
      </c>
      <c r="AJ11" s="21">
        <f t="shared" ref="AJ11" si="10">AH11*AI11</f>
        <v>1592.66</v>
      </c>
      <c r="AK11" s="30">
        <f>'[1]55'!$N$19/6</f>
        <v>144.76</v>
      </c>
      <c r="AL11" s="23">
        <v>135.47</v>
      </c>
      <c r="AM11" s="21">
        <f t="shared" ref="AM11" si="11">AK11*AL11</f>
        <v>19610.64</v>
      </c>
      <c r="AN11" s="20">
        <f t="shared" ref="AN11" si="12">F11+I11+L11+O11+R11+U11+X11+AA11+AD11+AG11+AJ11+AM11</f>
        <v>228380.96</v>
      </c>
    </row>
    <row r="12" spans="1:75" ht="15.75" x14ac:dyDescent="0.25">
      <c r="A12" s="33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24">
        <f>SUM(AN11:AN11)</f>
        <v>228380.96</v>
      </c>
      <c r="AO12" s="28"/>
    </row>
    <row r="15" spans="1:75" s="10" customFormat="1" x14ac:dyDescent="0.2">
      <c r="A15" s="2"/>
      <c r="B15" s="1"/>
      <c r="C15" s="1"/>
      <c r="D15" s="1"/>
      <c r="E15" s="1"/>
      <c r="G15" s="1"/>
      <c r="H15" s="1"/>
      <c r="J15" s="1"/>
      <c r="K15" s="1"/>
      <c r="M15" s="1"/>
      <c r="N15" s="1"/>
      <c r="P15" s="1"/>
      <c r="Q15" s="1"/>
      <c r="S15" s="1"/>
      <c r="T15" s="1"/>
      <c r="V15" s="1"/>
      <c r="W15" s="1"/>
      <c r="Y15" s="1"/>
      <c r="Z15" s="1"/>
      <c r="AB15" s="1"/>
      <c r="AC15" s="1"/>
      <c r="AE15" s="1"/>
      <c r="AF15" s="1"/>
      <c r="AH15" s="1"/>
      <c r="AI15" s="1"/>
      <c r="AK15" s="1"/>
      <c r="AL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</row>
  </sheetData>
  <autoFilter ref="A10:BW10" xr:uid="{8CEE37AB-4F85-4001-A556-47600FA21AFB}"/>
  <mergeCells count="65">
    <mergeCell ref="A12:AA12"/>
    <mergeCell ref="V8:X8"/>
    <mergeCell ref="Y8:AA8"/>
    <mergeCell ref="AB8:AD8"/>
    <mergeCell ref="AE8:AG8"/>
    <mergeCell ref="AH8:AJ8"/>
    <mergeCell ref="AK8:AM8"/>
    <mergeCell ref="D8:F8"/>
    <mergeCell ref="G8:I8"/>
    <mergeCell ref="J8:L8"/>
    <mergeCell ref="M8:O8"/>
    <mergeCell ref="P8:R8"/>
    <mergeCell ref="S8:U8"/>
    <mergeCell ref="AK7:AM7"/>
    <mergeCell ref="D7:F7"/>
    <mergeCell ref="G7:I7"/>
    <mergeCell ref="J7:L7"/>
    <mergeCell ref="M7:O7"/>
    <mergeCell ref="P7:R7"/>
    <mergeCell ref="S7:U7"/>
    <mergeCell ref="V7:X7"/>
    <mergeCell ref="Y7:AA7"/>
    <mergeCell ref="AB7:AD7"/>
    <mergeCell ref="AE7:AG7"/>
    <mergeCell ref="AH7:AJ7"/>
    <mergeCell ref="AK6:AM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5:AM5"/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N4:AN9"/>
    <mergeCell ref="A2:AN2"/>
    <mergeCell ref="A4:A10"/>
    <mergeCell ref="B4:B10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4:AM4"/>
  </mergeCells>
  <conditionalFormatting sqref="H11 K11">
    <cfRule type="expression" dxfId="1" priority="3" stopIfTrue="1">
      <formula>LEN($A11)&lt;1</formula>
    </cfRule>
    <cfRule type="expression" dxfId="0" priority="4">
      <formula>LEN(H11)&gt;0</formula>
    </cfRule>
  </conditionalFormatting>
  <pageMargins left="0.11811023622047245" right="0.11811023622047245" top="0.15748031496062992" bottom="0.15748031496062992" header="0.31496062992125984" footer="0.31496062992125984"/>
  <pageSetup paperSize="9" scale="60" fitToWidth="3" fitToHeight="0" orientation="landscape" r:id="rId1"/>
  <colBreaks count="2" manualBreakCount="2">
    <brk id="15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1875 Преим.+3500 ОИ</vt:lpstr>
      <vt:lpstr>1875 Преим.+3500 ОИ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206-09 Деменкова Анна Сергеевна (644)</dc:creator>
  <cp:lastModifiedBy>Пользователь</cp:lastModifiedBy>
  <cp:lastPrinted>2026-04-29T08:00:51Z</cp:lastPrinted>
  <dcterms:created xsi:type="dcterms:W3CDTF">2023-04-11T14:23:37Z</dcterms:created>
  <dcterms:modified xsi:type="dcterms:W3CDTF">2026-04-29T08:00:52Z</dcterms:modified>
</cp:coreProperties>
</file>