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Прилож.1 - п.3.7.1" sheetId="1" r:id="rId1"/>
  </sheets>
  <calcPr calcId="124519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P10" i="1"/>
  <c r="K10"/>
  <c r="N10" s="1"/>
  <c r="H10"/>
  <c r="P9"/>
  <c r="P12" s="1"/>
  <c r="K9"/>
  <c r="N9" s="1"/>
  <c r="N12" s="1"/>
  <c r="H9"/>
  <c r="L10"/>
  <c r="L9"/>
  <c r="M9" l="1"/>
  <c r="M10"/>
</calcChain>
</file>

<file path=xl/sharedStrings.xml><?xml version="1.0" encoding="utf-8"?>
<sst xmlns="http://schemas.openxmlformats.org/spreadsheetml/2006/main" count="40" uniqueCount="39">
  <si>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</si>
  <si>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</si>
  <si>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8"/>
        <color rgb="FF000000"/>
        <rFont val="Times New Roman"/>
        <charset val="204"/>
      </rPr>
      <t xml:space="preserve">Заказчиком был направлен запрос от 24.02.2026г. № ГЗ-25 о предоставлении ценовой информации </t>
    </r>
    <r>
      <rPr>
        <u/>
        <sz val="8"/>
        <color rgb="FF000000"/>
        <rFont val="Times New Roman"/>
        <charset val="204"/>
      </rPr>
      <t>5-ти поставщикам (подрядчикам, исполнителям)</t>
    </r>
    <r>
      <rPr>
        <sz val="8"/>
        <color rgb="FF000000"/>
        <rFont val="Times New Roman"/>
        <charset val="204"/>
      </rPr>
      <t>, обладающим опытом поставок1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</si>
  <si>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3-х поставщиков (подрядчиков, исполнителей).  КП1 вх. От 03.03.26г. № ГЗ-31, КП2 вх. от 03.03.26г. № ГЗ-32, КП3 вх. от 04.03.26г. № ГЗ-33.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</si>
  <si>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</si>
  <si>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</si>
  <si>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</si>
  <si>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</si>
  <si>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204"/>
      </rPr>
      <t>n</t>
    </r>
    <r>
      <rPr>
        <b/>
        <sz val="10"/>
        <color rgb="FF000000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</si>
  <si>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</si>
  <si>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</si>
  <si>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Ед. измерения</t>
  </si>
  <si>
    <t>Наименьшее ценовое предложение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</si>
  <si>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</si>
  <si>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</si>
  <si>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</si>
  <si>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</si>
  <si>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</si>
  <si>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</si>
  <si>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</si>
  <si>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rgb="FF000000"/>
        <rFont val="Times New Roman"/>
        <charset val="204"/>
      </rPr>
      <t xml:space="preserve">V - коэф-нт вариации </t>
    </r>
    <r>
      <rPr>
        <i/>
        <sz val="10"/>
        <color rgb="FFFF000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</si>
  <si>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</si>
  <si>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</si>
  <si>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</si>
  <si>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13=9*11</t>
  </si>
  <si>
    <t>Компьютер персональный настольный (моноблок)</t>
  </si>
  <si>
    <t>шт</t>
  </si>
  <si>
    <t>Многофункциональное устройство (МФУ)</t>
  </si>
  <si>
    <t xml:space="preserve">Начальная (максимальная) цена контракта </t>
  </si>
  <si>
    <t>Дата составления</t>
  </si>
  <si>
    <t>05.03.2026г.</t>
  </si>
  <si>
    <t>Составил:</t>
  </si>
  <si>
    <t>специалист по закупкам</t>
  </si>
  <si>
    <t>_____________</t>
  </si>
  <si>
    <t>Сечина С.В.</t>
  </si>
  <si>
    <t>должность</t>
  </si>
  <si>
    <t>подпись</t>
  </si>
  <si>
    <t>расшифровка</t>
  </si>
  <si>
    <t>Просим опубликовать закупку по наименьшему ценовому предложению ИЦИ №1  - 185 698,61 руб.</t>
  </si>
</sst>
</file>

<file path=xl/styles.xml><?xml version="1.0" encoding="utf-8"?>
<styleSheet xmlns="http://schemas.openxmlformats.org/spreadsheetml/2006/main">
  <fonts count="28">
    <font>
      <sz val="10"/>
      <name val="Arial"/>
      <family val="2"/>
      <charset val="204"/>
    </font>
    <font>
      <b/>
      <sz val="10"/>
      <color rgb="FF000000"/>
      <name val="Times New Roman"/>
      <charset val="204"/>
    </font>
    <font>
      <sz val="10"/>
      <color rgb="FF000000"/>
      <name val="Calibri"/>
      <charset val="204"/>
    </font>
    <font>
      <b/>
      <sz val="8"/>
      <color rgb="FFFF0000"/>
      <name val="Times New Roman"/>
      <charset val="204"/>
    </font>
    <font>
      <sz val="8"/>
      <color rgb="FF000000"/>
      <name val="Times New Roman"/>
      <charset val="204"/>
    </font>
    <font>
      <u/>
      <sz val="8"/>
      <color rgb="FF000000"/>
      <name val="Times New Roman"/>
      <charset val="204"/>
    </font>
    <font>
      <sz val="8"/>
      <color rgb="FF000000"/>
      <name val="Calibri"/>
      <charset val="204"/>
    </font>
    <font>
      <sz val="11"/>
      <color rgb="FF000000"/>
      <name val="Times New Roman"/>
      <charset val="204"/>
    </font>
    <font>
      <b/>
      <sz val="8"/>
      <color rgb="FF000000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FF0000"/>
      <name val="Times New Roman"/>
      <charset val="204"/>
    </font>
    <font>
      <b/>
      <i/>
      <sz val="10"/>
      <color rgb="FF000000"/>
      <name val="Times New Roman"/>
      <charset val="204"/>
    </font>
    <font>
      <b/>
      <i/>
      <sz val="10"/>
      <color rgb="FF000000"/>
      <name val="Calibri"/>
      <charset val="204"/>
    </font>
    <font>
      <sz val="11"/>
      <color rgb="FF000000"/>
      <name val="Calibri"/>
      <charset val="204"/>
    </font>
    <font>
      <i/>
      <sz val="8"/>
      <color rgb="FF000000"/>
      <name val="Times New Roman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1"/>
    </font>
    <font>
      <sz val="8"/>
      <color rgb="FF000000"/>
      <name val="Arial"/>
      <charset val="204"/>
    </font>
    <font>
      <i/>
      <sz val="10"/>
      <color rgb="FF993300"/>
      <name val="Times New Roman"/>
      <charset val="204"/>
    </font>
    <font>
      <sz val="9"/>
      <color rgb="FF000000"/>
      <name val="Arial"/>
      <charset val="204"/>
    </font>
    <font>
      <sz val="11"/>
      <color rgb="FF993300"/>
      <name val="Times New Roman"/>
      <charset val="204"/>
    </font>
    <font>
      <sz val="10"/>
      <color rgb="FF993300"/>
      <name val="Times New Roman"/>
      <charset val="204"/>
    </font>
    <font>
      <b/>
      <sz val="9"/>
      <color rgb="FF000000"/>
      <name val="Times New Roman"/>
      <charset val="204"/>
    </font>
    <font>
      <sz val="9"/>
      <color rgb="FF000000"/>
      <name val="Times New Roman"/>
      <charset val="204"/>
    </font>
    <font>
      <sz val="9"/>
      <color rgb="FF000000"/>
      <name val="Calibri"/>
      <charset val="204"/>
    </font>
    <font>
      <sz val="10"/>
      <color rgb="FF000000"/>
      <name val="Times New Roman"/>
      <charset val="204"/>
    </font>
    <font>
      <sz val="7"/>
      <color rgb="FF000000"/>
      <name val="Calibri"/>
      <charset val="204"/>
    </font>
    <font>
      <b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3300"/>
        <bgColor rgb="FF993366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right" vertical="center" wrapText="1"/>
    </xf>
    <xf numFmtId="0" fontId="0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6" fillId="0" borderId="0" xfId="0" applyFont="1" applyBorder="1"/>
    <xf numFmtId="0" fontId="7" fillId="0" borderId="0" xfId="0" applyFont="1" applyBorder="1" applyAlignment="1">
      <alignment vertical="center" wrapText="1"/>
    </xf>
    <xf numFmtId="4" fontId="7" fillId="0" borderId="0" xfId="0" applyNumberFormat="1" applyFont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9" fontId="13" fillId="0" borderId="3" xfId="0" applyNumberFormat="1" applyFont="1" applyBorder="1"/>
    <xf numFmtId="9" fontId="13" fillId="0" borderId="0" xfId="0" applyNumberFormat="1" applyFont="1" applyBorder="1"/>
    <xf numFmtId="0" fontId="14" fillId="2" borderId="4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2" fontId="16" fillId="0" borderId="2" xfId="0" applyNumberFormat="1" applyFont="1" applyBorder="1" applyAlignment="1">
      <alignment vertical="center"/>
    </xf>
    <xf numFmtId="2" fontId="16" fillId="0" borderId="2" xfId="0" applyNumberFormat="1" applyFont="1" applyBorder="1" applyAlignment="1">
      <alignment horizontal="center" vertical="center"/>
    </xf>
    <xf numFmtId="2" fontId="4" fillId="2" borderId="2" xfId="0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0" fontId="4" fillId="0" borderId="2" xfId="0" applyNumberFormat="1" applyFont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4" fontId="6" fillId="0" borderId="0" xfId="0" applyNumberFormat="1" applyFont="1" applyBorder="1"/>
    <xf numFmtId="0" fontId="15" fillId="0" borderId="2" xfId="0" applyFont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9" fillId="0" borderId="2" xfId="0" applyFont="1" applyBorder="1"/>
    <xf numFmtId="0" fontId="18" fillId="3" borderId="2" xfId="0" applyFont="1" applyFill="1" applyBorder="1" applyAlignment="1">
      <alignment horizontal="center" vertical="center" wrapText="1"/>
    </xf>
    <xf numFmtId="4" fontId="20" fillId="3" borderId="2" xfId="0" applyNumberFormat="1" applyFont="1" applyFill="1" applyBorder="1" applyAlignment="1">
      <alignment horizontal="center" vertical="center" wrapText="1"/>
    </xf>
    <xf numFmtId="4" fontId="21" fillId="3" borderId="2" xfId="0" applyNumberFormat="1" applyFont="1" applyFill="1" applyBorder="1" applyAlignment="1">
      <alignment horizontal="center" vertical="center" wrapText="1"/>
    </xf>
    <xf numFmtId="10" fontId="21" fillId="3" borderId="2" xfId="0" applyNumberFormat="1" applyFont="1" applyFill="1" applyBorder="1" applyAlignment="1">
      <alignment horizontal="center" vertical="center" wrapText="1"/>
    </xf>
    <xf numFmtId="0" fontId="13" fillId="0" borderId="2" xfId="0" applyFont="1" applyBorder="1"/>
    <xf numFmtId="4" fontId="13" fillId="0" borderId="3" xfId="0" applyNumberFormat="1" applyFont="1" applyBorder="1"/>
    <xf numFmtId="0" fontId="22" fillId="0" borderId="2" xfId="0" applyFont="1" applyBorder="1" applyAlignment="1">
      <alignment horizontal="right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0" fontId="24" fillId="0" borderId="2" xfId="0" applyFont="1" applyBorder="1"/>
    <xf numFmtId="4" fontId="1" fillId="2" borderId="2" xfId="0" applyNumberFormat="1" applyFont="1" applyFill="1" applyBorder="1" applyAlignment="1">
      <alignment horizontal="center" vertical="center" wrapText="1"/>
    </xf>
    <xf numFmtId="4" fontId="24" fillId="0" borderId="0" xfId="0" applyNumberFormat="1" applyFont="1" applyBorder="1"/>
    <xf numFmtId="0" fontId="24" fillId="0" borderId="0" xfId="0" applyFont="1" applyBorder="1"/>
    <xf numFmtId="0" fontId="25" fillId="0" borderId="0" xfId="0" applyFont="1" applyBorder="1" applyAlignment="1">
      <alignment vertical="center" wrapText="1"/>
    </xf>
    <xf numFmtId="0" fontId="13" fillId="0" borderId="0" xfId="0" applyFont="1" applyBorder="1"/>
    <xf numFmtId="0" fontId="27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184320</xdr:colOff>
      <xdr:row>6</xdr:row>
      <xdr:rowOff>353520</xdr:rowOff>
    </xdr:from>
    <xdr:to>
      <xdr:col>8</xdr:col>
      <xdr:colOff>19440</xdr:colOff>
      <xdr:row>6</xdr:row>
      <xdr:rowOff>684360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rcRect l="68978" t="17972" b="24055"/>
        <a:stretch/>
      </xdr:blipFill>
      <xdr:spPr>
        <a:xfrm>
          <a:off x="3475440" y="2125080"/>
          <a:ext cx="496800" cy="3308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13</xdr:col>
      <xdr:colOff>193320</xdr:colOff>
      <xdr:row>6</xdr:row>
      <xdr:rowOff>134640</xdr:rowOff>
    </xdr:from>
    <xdr:to>
      <xdr:col>14</xdr:col>
      <xdr:colOff>400320</xdr:colOff>
      <xdr:row>6</xdr:row>
      <xdr:rowOff>485640</xdr:rowOff>
    </xdr:to>
    <xdr:pic>
      <xdr:nvPicPr>
        <xdr:cNvPr id="0" name="Picture 2"/>
        <xdr:cNvPicPr/>
      </xdr:nvPicPr>
      <xdr:blipFill>
        <a:blip xmlns:r="http://schemas.openxmlformats.org/officeDocument/2006/relationships" r:embed="rId1"/>
        <a:srcRect t="13641"/>
        <a:stretch/>
      </xdr:blipFill>
      <xdr:spPr>
        <a:xfrm>
          <a:off x="7772400" y="1906200"/>
          <a:ext cx="1037160" cy="3510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121680</xdr:colOff>
      <xdr:row>6</xdr:row>
      <xdr:rowOff>515880</xdr:rowOff>
    </xdr:from>
    <xdr:to>
      <xdr:col>12</xdr:col>
      <xdr:colOff>103320</xdr:colOff>
      <xdr:row>6</xdr:row>
      <xdr:rowOff>943920</xdr:rowOff>
    </xdr:to>
    <xdr:pic>
      <xdr:nvPicPr>
        <xdr:cNvPr id="3" name="Picture 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937480" y="2287440"/>
          <a:ext cx="889560" cy="4280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12</xdr:col>
      <xdr:colOff>181080</xdr:colOff>
      <xdr:row>6</xdr:row>
      <xdr:rowOff>771480</xdr:rowOff>
    </xdr:from>
    <xdr:to>
      <xdr:col>13</xdr:col>
      <xdr:colOff>51480</xdr:colOff>
      <xdr:row>7</xdr:row>
      <xdr:rowOff>55440</xdr:rowOff>
    </xdr:to>
    <xdr:pic>
      <xdr:nvPicPr>
        <xdr:cNvPr id="4" name="Picture 4"/>
        <xdr:cNvPicPr/>
      </xdr:nvPicPr>
      <xdr:blipFill>
        <a:blip xmlns:r="http://schemas.openxmlformats.org/officeDocument/2006/relationships" r:embed="rId3"/>
        <a:stretch/>
      </xdr:blipFill>
      <xdr:spPr>
        <a:xfrm>
          <a:off x="6904800" y="2543040"/>
          <a:ext cx="725760" cy="3222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10</xdr:col>
      <xdr:colOff>331200</xdr:colOff>
      <xdr:row>7</xdr:row>
      <xdr:rowOff>228600</xdr:rowOff>
    </xdr:from>
    <xdr:to>
      <xdr:col>10</xdr:col>
      <xdr:colOff>626040</xdr:colOff>
      <xdr:row>7</xdr:row>
      <xdr:rowOff>428400</xdr:rowOff>
    </xdr:to>
    <xdr:pic>
      <xdr:nvPicPr>
        <xdr:cNvPr id="5" name="Picture 5"/>
        <xdr:cNvPicPr/>
      </xdr:nvPicPr>
      <xdr:blipFill>
        <a:blip xmlns:r="http://schemas.openxmlformats.org/officeDocument/2006/relationships" r:embed="rId1"/>
        <a:srcRect l="68978" t="17972" b="24055"/>
        <a:stretch/>
      </xdr:blipFill>
      <xdr:spPr>
        <a:xfrm>
          <a:off x="5387040" y="3038400"/>
          <a:ext cx="294840" cy="1998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13</xdr:col>
      <xdr:colOff>171360</xdr:colOff>
      <xdr:row>5</xdr:row>
      <xdr:rowOff>77040</xdr:rowOff>
    </xdr:from>
    <xdr:to>
      <xdr:col>14</xdr:col>
      <xdr:colOff>17280</xdr:colOff>
      <xdr:row>6</xdr:row>
      <xdr:rowOff>27360</xdr:rowOff>
    </xdr:to>
    <xdr:pic>
      <xdr:nvPicPr>
        <xdr:cNvPr id="6" name="Picture 6"/>
        <xdr:cNvPicPr/>
      </xdr:nvPicPr>
      <xdr:blipFill>
        <a:blip xmlns:r="http://schemas.openxmlformats.org/officeDocument/2006/relationships" r:embed="rId1"/>
        <a:srcRect t="13641" r="57638" b="28479"/>
        <a:stretch/>
      </xdr:blipFill>
      <xdr:spPr>
        <a:xfrm>
          <a:off x="7750440" y="1400760"/>
          <a:ext cx="676080" cy="3981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12</xdr:col>
      <xdr:colOff>28440</xdr:colOff>
      <xdr:row>10</xdr:row>
      <xdr:rowOff>135000</xdr:rowOff>
    </xdr:from>
    <xdr:to>
      <xdr:col>13</xdr:col>
      <xdr:colOff>18360</xdr:colOff>
      <xdr:row>11</xdr:row>
      <xdr:rowOff>199440</xdr:rowOff>
    </xdr:to>
    <xdr:pic>
      <xdr:nvPicPr>
        <xdr:cNvPr id="7" name="Picture 7"/>
        <xdr:cNvPicPr/>
      </xdr:nvPicPr>
      <xdr:blipFill>
        <a:blip xmlns:r="http://schemas.openxmlformats.org/officeDocument/2006/relationships" r:embed="rId1"/>
        <a:srcRect t="13641" r="53545" b="32719"/>
        <a:stretch/>
      </xdr:blipFill>
      <xdr:spPr>
        <a:xfrm>
          <a:off x="6752160" y="4735440"/>
          <a:ext cx="845280" cy="2397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"/>
  <sheetViews>
    <sheetView tabSelected="1" topLeftCell="A4" workbookViewId="0">
      <selection activeCell="T24" sqref="T23:T24"/>
    </sheetView>
  </sheetViews>
  <sheetFormatPr defaultRowHeight="12.75"/>
  <cols>
    <col min="1" max="1" width="3.42578125" customWidth="1"/>
    <col min="2" max="2" width="14.140625" customWidth="1"/>
    <col min="3" max="3" width="8.42578125" customWidth="1"/>
    <col min="4" max="5" width="8.28515625" customWidth="1"/>
    <col min="6" max="6" width="2" customWidth="1"/>
    <col min="7" max="7" width="2.140625" customWidth="1"/>
    <col min="8" max="8" width="9.42578125" customWidth="1"/>
    <col min="9" max="9" width="7" customWidth="1"/>
    <col min="10" max="10" width="8.5703125" customWidth="1"/>
    <col min="11" max="11" width="10.7109375" customWidth="1"/>
    <col min="12" max="12" width="12.85546875" customWidth="1"/>
    <col min="13" max="13" width="12.140625" customWidth="1"/>
    <col min="14" max="14" width="11.7109375" customWidth="1"/>
    <col min="15" max="15" width="8.7109375" customWidth="1"/>
    <col min="16" max="16" width="12.85546875" customWidth="1"/>
    <col min="17" max="17" width="10.85546875" customWidth="1"/>
    <col min="18" max="1025" width="8.7109375" customWidth="1"/>
  </cols>
  <sheetData>
    <row r="1" spans="1:17" s="15" customFormat="1" ht="12.75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7" ht="19.5" customHeight="1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7" s="16" customFormat="1" ht="38.25" customHeight="1">
      <c r="A3" s="1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7" ht="26.25" customHeight="1">
      <c r="A4" s="12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7" ht="7.5" customHeight="1">
      <c r="A5" s="17"/>
      <c r="B5" s="17"/>
      <c r="D5" s="17"/>
      <c r="E5" s="17"/>
      <c r="F5" s="17"/>
      <c r="G5" s="17"/>
      <c r="H5" s="17"/>
      <c r="I5" s="17"/>
      <c r="J5" s="17"/>
      <c r="K5" s="18"/>
      <c r="L5" s="17"/>
      <c r="M5" s="17"/>
      <c r="N5" s="18"/>
    </row>
    <row r="6" spans="1:17" ht="35.25" customHeight="1">
      <c r="A6" s="11" t="s">
        <v>4</v>
      </c>
      <c r="B6" s="10" t="s">
        <v>5</v>
      </c>
      <c r="C6" s="10" t="s">
        <v>6</v>
      </c>
      <c r="D6" s="10"/>
      <c r="E6" s="10"/>
      <c r="F6" s="10"/>
      <c r="G6" s="10"/>
      <c r="H6" s="10"/>
      <c r="I6" s="10" t="s">
        <v>7</v>
      </c>
      <c r="J6" s="9" t="s">
        <v>8</v>
      </c>
      <c r="K6" s="8" t="s">
        <v>9</v>
      </c>
      <c r="L6" s="8"/>
      <c r="M6" s="8"/>
      <c r="N6" s="21" t="s">
        <v>10</v>
      </c>
      <c r="O6" s="7" t="s">
        <v>11</v>
      </c>
      <c r="P6" s="6" t="s">
        <v>12</v>
      </c>
    </row>
    <row r="7" spans="1:17" ht="81.75" customHeight="1">
      <c r="A7" s="11"/>
      <c r="B7" s="10"/>
      <c r="C7" s="19" t="s">
        <v>13</v>
      </c>
      <c r="D7" s="19" t="s">
        <v>14</v>
      </c>
      <c r="E7" s="19" t="s">
        <v>15</v>
      </c>
      <c r="F7" s="19" t="s">
        <v>16</v>
      </c>
      <c r="G7" s="19" t="s">
        <v>17</v>
      </c>
      <c r="H7" s="22"/>
      <c r="I7" s="10"/>
      <c r="J7" s="9"/>
      <c r="K7" s="23" t="s">
        <v>18</v>
      </c>
      <c r="L7" s="24" t="s">
        <v>19</v>
      </c>
      <c r="M7" s="25" t="s">
        <v>20</v>
      </c>
      <c r="N7" s="26"/>
      <c r="O7" s="7"/>
      <c r="P7" s="6"/>
    </row>
    <row r="8" spans="1:17" ht="48" customHeight="1">
      <c r="A8" s="27">
        <v>1</v>
      </c>
      <c r="B8" s="28">
        <v>2</v>
      </c>
      <c r="C8" s="28">
        <v>3</v>
      </c>
      <c r="D8" s="28">
        <v>4</v>
      </c>
      <c r="E8" s="28">
        <v>5</v>
      </c>
      <c r="F8" s="28">
        <v>6</v>
      </c>
      <c r="G8" s="28">
        <v>7</v>
      </c>
      <c r="H8" s="28" t="s">
        <v>21</v>
      </c>
      <c r="I8" s="28">
        <v>9</v>
      </c>
      <c r="J8" s="28" t="s">
        <v>22</v>
      </c>
      <c r="K8" s="29" t="s">
        <v>23</v>
      </c>
      <c r="L8" s="29">
        <v>12</v>
      </c>
      <c r="M8" s="29">
        <v>13</v>
      </c>
      <c r="N8" s="28" t="s">
        <v>24</v>
      </c>
      <c r="O8" s="30">
        <v>14</v>
      </c>
      <c r="P8" s="31"/>
      <c r="Q8" s="32"/>
    </row>
    <row r="9" spans="1:17" s="16" customFormat="1" ht="51">
      <c r="A9" s="33">
        <v>1</v>
      </c>
      <c r="B9" s="34" t="s">
        <v>25</v>
      </c>
      <c r="C9" s="35">
        <v>86698.21</v>
      </c>
      <c r="D9" s="36">
        <v>90000</v>
      </c>
      <c r="E9" s="36">
        <v>87862.5</v>
      </c>
      <c r="F9" s="37"/>
      <c r="G9" s="37"/>
      <c r="H9" s="20">
        <f>C9+D9+E9+F9+G9</f>
        <v>264560.71000000002</v>
      </c>
      <c r="I9" s="38">
        <v>1</v>
      </c>
      <c r="J9" s="39">
        <v>3</v>
      </c>
      <c r="K9" s="40">
        <f>AVERAGE(C9:G9)</f>
        <v>88186.903333333335</v>
      </c>
      <c r="L9" s="40" t="e">
        <f ca="1">_xlfn.STDEV.S(C9:G9)</f>
        <v>#NAME?</v>
      </c>
      <c r="M9" s="41" t="e">
        <f ca="1">L9/K9</f>
        <v>#NAME?</v>
      </c>
      <c r="N9" s="42">
        <f>I9*K9</f>
        <v>88186.903333333335</v>
      </c>
      <c r="O9" s="43" t="s">
        <v>26</v>
      </c>
      <c r="P9" s="44">
        <f>C9*I9</f>
        <v>86698.21</v>
      </c>
      <c r="Q9" s="45"/>
    </row>
    <row r="10" spans="1:17" s="16" customFormat="1" ht="51">
      <c r="A10" s="33">
        <v>11</v>
      </c>
      <c r="B10" s="46" t="s">
        <v>27</v>
      </c>
      <c r="C10" s="35">
        <v>49500.2</v>
      </c>
      <c r="D10" s="36">
        <v>50000</v>
      </c>
      <c r="E10" s="36">
        <v>49552.5</v>
      </c>
      <c r="F10" s="37"/>
      <c r="G10" s="37"/>
      <c r="H10" s="20">
        <f>C10+D10+E10+F10+G10</f>
        <v>149052.70000000001</v>
      </c>
      <c r="I10" s="38">
        <v>2</v>
      </c>
      <c r="J10" s="39">
        <v>3</v>
      </c>
      <c r="K10" s="40">
        <f>AVERAGE(C10:G10)</f>
        <v>49684.233333333337</v>
      </c>
      <c r="L10" s="40" t="e">
        <f ca="1">_xlfn.STDEV.S(C10:G10)</f>
        <v>#NAME?</v>
      </c>
      <c r="M10" s="41" t="e">
        <f ca="1">L10/K10</f>
        <v>#NAME?</v>
      </c>
      <c r="N10" s="42">
        <f>I10*K10</f>
        <v>99368.466666666674</v>
      </c>
      <c r="O10" s="43" t="s">
        <v>26</v>
      </c>
      <c r="P10" s="44">
        <f>C10*I10</f>
        <v>99000.4</v>
      </c>
      <c r="Q10" s="45"/>
    </row>
    <row r="11" spans="1:17" ht="15">
      <c r="A11" s="47"/>
      <c r="B11" s="48"/>
      <c r="C11" s="49"/>
      <c r="D11" s="49">
        <v>1500</v>
      </c>
      <c r="E11" s="49"/>
      <c r="F11" s="49"/>
      <c r="G11" s="49"/>
      <c r="H11" s="50"/>
      <c r="I11" s="49">
        <v>1</v>
      </c>
      <c r="J11" s="49"/>
      <c r="K11" s="51"/>
      <c r="L11" s="51"/>
      <c r="M11" s="52"/>
      <c r="N11" s="51"/>
      <c r="O11" s="53"/>
      <c r="P11" s="54"/>
    </row>
    <row r="12" spans="1:17" s="60" customFormat="1" ht="21" customHeight="1">
      <c r="A12" s="5" t="s">
        <v>28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5"/>
      <c r="N12" s="56">
        <f>SUM(N9:N11)</f>
        <v>187555.37</v>
      </c>
      <c r="O12" s="57"/>
      <c r="P12" s="58">
        <f>SUM(P9:P11)</f>
        <v>185698.61</v>
      </c>
      <c r="Q12" s="59"/>
    </row>
    <row r="13" spans="1:17" ht="25.5" customHeight="1">
      <c r="A13" s="17"/>
      <c r="B13" s="61" t="s">
        <v>29</v>
      </c>
      <c r="C13" s="4" t="s">
        <v>30</v>
      </c>
      <c r="D13" s="4"/>
      <c r="E13" s="17"/>
      <c r="F13" s="17"/>
      <c r="G13" s="17"/>
      <c r="H13" s="17"/>
      <c r="I13" s="17"/>
      <c r="J13" s="17"/>
      <c r="K13" s="18"/>
      <c r="L13" s="17"/>
      <c r="M13" s="17"/>
      <c r="N13" s="18"/>
    </row>
    <row r="14" spans="1:17" ht="15.75" customHeight="1">
      <c r="B14" s="62" t="s">
        <v>31</v>
      </c>
      <c r="C14" s="3" t="s">
        <v>32</v>
      </c>
      <c r="D14" s="3"/>
      <c r="F14" s="2" t="s">
        <v>33</v>
      </c>
      <c r="G14" s="2"/>
      <c r="I14" s="2" t="s">
        <v>34</v>
      </c>
      <c r="J14" s="2"/>
    </row>
    <row r="15" spans="1:17" ht="15.75" customHeight="1">
      <c r="C15" s="1" t="s">
        <v>35</v>
      </c>
      <c r="D15" s="1"/>
      <c r="F15" s="1" t="s">
        <v>36</v>
      </c>
      <c r="G15" s="1"/>
      <c r="I15" s="1" t="s">
        <v>37</v>
      </c>
      <c r="J15" s="1"/>
    </row>
    <row r="17" spans="1:15" ht="25.5" customHeight="1">
      <c r="A17" s="63" t="s">
        <v>38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</row>
  </sheetData>
  <mergeCells count="21">
    <mergeCell ref="C15:D15"/>
    <mergeCell ref="F15:G15"/>
    <mergeCell ref="I15:J15"/>
    <mergeCell ref="A17:O17"/>
    <mergeCell ref="O6:O7"/>
    <mergeCell ref="P6:P7"/>
    <mergeCell ref="A12:L12"/>
    <mergeCell ref="C13:D13"/>
    <mergeCell ref="C14:D14"/>
    <mergeCell ref="F14:G14"/>
    <mergeCell ref="I14:J14"/>
    <mergeCell ref="A1:N1"/>
    <mergeCell ref="A2:N2"/>
    <mergeCell ref="A3:N3"/>
    <mergeCell ref="A4:N4"/>
    <mergeCell ref="A6:A7"/>
    <mergeCell ref="B6:B7"/>
    <mergeCell ref="C6:H6"/>
    <mergeCell ref="I6:I7"/>
    <mergeCell ref="J6:J7"/>
    <mergeCell ref="K6:M6"/>
  </mergeCells>
  <pageMargins left="0.39374999999999999" right="0.39374999999999999" top="0.59027777777777801" bottom="0.59027777777777801" header="0.51180555555555496" footer="0.51180555555555496"/>
  <pageSetup paperSize="9" firstPageNumber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120</TotalTime>
  <Application>LibreOffice/6.1.0.3$Windows_x86 LibreOffice_project/efb621ed25068d70781dc026f7e9c5187a4decd1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Пользователь</cp:lastModifiedBy>
  <cp:revision>9</cp:revision>
  <dcterms:modified xsi:type="dcterms:W3CDTF">2026-05-12T13:28:45Z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Security">
    <vt:i4>0</vt:i4>
  </property>
  <property fmtid="{D5CDD505-2E9C-101B-9397-08002B2CF9AE}" pid="3" name="ScaleCrop">
    <vt:bool>false</vt:bool>
  </property>
</Properties>
</file>