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95" windowHeight="11760"/>
  </bookViews>
  <sheets>
    <sheet name="Лист2" sheetId="2" r:id="rId1"/>
  </sheets>
  <calcPr calcId="162913"/>
</workbook>
</file>

<file path=xl/calcChain.xml><?xml version="1.0" encoding="utf-8"?>
<calcChain xmlns="http://schemas.openxmlformats.org/spreadsheetml/2006/main">
  <c r="M12" i="2" l="1"/>
  <c r="N12" i="2" l="1"/>
  <c r="N13" i="2" s="1"/>
  <c r="H12" i="2" l="1"/>
  <c r="K12" i="2" s="1"/>
  <c r="L12" i="2" s="1"/>
  <c r="I12" i="2"/>
  <c r="J12" i="2" l="1"/>
</calcChain>
</file>

<file path=xl/sharedStrings.xml><?xml version="1.0" encoding="utf-8"?>
<sst xmlns="http://schemas.openxmlformats.org/spreadsheetml/2006/main" count="28" uniqueCount="28">
  <si>
    <t>№ п/п</t>
  </si>
  <si>
    <t>кол-во</t>
  </si>
  <si>
    <t>Сред. арифмет. цена за единицу вкл НДС</t>
  </si>
  <si>
    <t>Среднее квадратичное отклонение</t>
  </si>
  <si>
    <t xml:space="preserve">V - коэф-нт вариации </t>
  </si>
  <si>
    <t>НМЦК, руб. с НДС</t>
  </si>
  <si>
    <t>НМЦК с наименьшей ценой единицы, руб. с НДС</t>
  </si>
  <si>
    <t>Наименование товаров (услуг или работ)</t>
  </si>
  <si>
    <t>Номер источника ценовой информации (ИЦИ №i) и цена единицы товаров(услуг или работ), представленная i-тым ИЦИ (Цi), руб., вкл. НДС</t>
  </si>
  <si>
    <t>Расчет составил:</t>
  </si>
  <si>
    <t>Цена единицы товара (услуги или работы), вкл НДС</t>
  </si>
  <si>
    <t>Ед. измерения</t>
  </si>
  <si>
    <t>Наименьшая цена единицы из собранных заказчиком цен, включая НДС</t>
  </si>
  <si>
    <t>Валюта, используемая для формирования цены контракта и расчетов с поставщиками (подрядчиками, исполнителями): Российский рубль.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</si>
  <si>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 33%.</t>
  </si>
  <si>
    <t xml:space="preserve">Таблица для обоснования начальной (максимальной) цены контракта </t>
  </si>
  <si>
    <t xml:space="preserve">Обоснование начальной (максимальной) цены Контракта осуществлялось в соответствии с Приказом Министерства экономического развития Российской Федерации от 02.10.2013 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</si>
  <si>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</si>
  <si>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 xml:space="preserve">Информация о расчетной цене отражена в таблице </t>
  </si>
  <si>
    <t>Обоснование начальной (максимальной) цены контракта</t>
  </si>
  <si>
    <t>ИТОГО:</t>
  </si>
  <si>
    <t>Начальник отдела закупок                                                                                                         М.В. Перминова</t>
  </si>
  <si>
    <t>дело (шт.)</t>
  </si>
  <si>
    <t>ИЦИ № 1 от 17.04.2026 № 28366 (вх. от 23.04.2026 № 155)</t>
  </si>
  <si>
    <t>ИЦИ № 2 от 17.04.2026 № 28367(вх. от 23.04.2026 № 154)</t>
  </si>
  <si>
    <t xml:space="preserve">на оказание услуг на право использования программы для ЭВМ "Контур.Страхование"  для нужд СПб ГБУЗ «Детская инфекционная больница №3»  в 2026 году  </t>
  </si>
  <si>
    <t>ИЦИ № 3 от 17.04.2026 № 28391/АУП(вх. от 23.04.2026 № 153)</t>
  </si>
  <si>
    <t xml:space="preserve">Оказание услуг по предоставлению неисключительного права использования программы для ЭВМ «Контур.Страхование» для нужд СПб ГБУЗ «Детская инфекционная больница №3»  в 2026 году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</si>
</sst>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0.0%"/>
    <numFmt numFmtId="165" formatCode="#,##0.00\ _₽"/>
  </numFmts>
  <fonts count="15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6"/>
      <name val="Times New Roman"/>
      <family val="1"/>
      <charset val="204"/>
    </font>
    <font>
      <i/>
      <sz val="6"/>
      <color rgb="FF000000"/>
      <name val="Times New Roman"/>
      <family val="1"/>
      <charset val="204"/>
    </font>
    <font>
      <b/>
      <i/>
      <sz val="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3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" fontId="0" fillId="0" borderId="0" xfId="0" applyNumberFormat="1"/>
    <xf numFmtId="164" fontId="3" fillId="0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4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right" vertical="center" wrapText="1"/>
    </xf>
    <xf numFmtId="0" fontId="14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10</xdr:row>
      <xdr:rowOff>228600</xdr:rowOff>
    </xdr:from>
    <xdr:to>
      <xdr:col>7</xdr:col>
      <xdr:colOff>266700</xdr:colOff>
      <xdr:row>11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391025" y="31623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8</xdr:row>
      <xdr:rowOff>514350</xdr:rowOff>
    </xdr:from>
    <xdr:to>
      <xdr:col>9</xdr:col>
      <xdr:colOff>488950</xdr:colOff>
      <xdr:row>8</xdr:row>
      <xdr:rowOff>514350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800100"/>
          <a:ext cx="8477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</xdr:colOff>
      <xdr:row>8</xdr:row>
      <xdr:rowOff>771525</xdr:rowOff>
    </xdr:from>
    <xdr:to>
      <xdr:col>10</xdr:col>
      <xdr:colOff>204788</xdr:colOff>
      <xdr:row>8</xdr:row>
      <xdr:rowOff>771525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952500"/>
          <a:ext cx="676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topLeftCell="A7" zoomScale="120" zoomScaleNormal="120" workbookViewId="0">
      <selection activeCell="I12" sqref="I12"/>
    </sheetView>
  </sheetViews>
  <sheetFormatPr defaultRowHeight="15" x14ac:dyDescent="0.25"/>
  <cols>
    <col min="1" max="1" width="2.85546875" customWidth="1"/>
    <col min="2" max="2" width="18.28515625" customWidth="1"/>
    <col min="3" max="3" width="11.140625" customWidth="1"/>
    <col min="4" max="4" width="11.5703125" customWidth="1"/>
    <col min="5" max="5" width="11.140625" customWidth="1"/>
    <col min="6" max="6" width="3.85546875" customWidth="1"/>
    <col min="7" max="7" width="5.7109375" customWidth="1"/>
    <col min="8" max="8" width="6.85546875" customWidth="1"/>
    <col min="9" max="9" width="5.85546875" customWidth="1"/>
    <col min="10" max="10" width="8.140625" customWidth="1"/>
    <col min="11" max="11" width="9.140625" customWidth="1"/>
    <col min="12" max="12" width="7.140625" customWidth="1"/>
    <col min="13" max="13" width="8.140625" customWidth="1"/>
    <col min="14" max="14" width="11.140625" customWidth="1"/>
    <col min="17" max="17" width="16" customWidth="1"/>
    <col min="18" max="18" width="20.85546875" customWidth="1"/>
    <col min="19" max="19" width="11" customWidth="1"/>
    <col min="20" max="20" width="16.42578125" customWidth="1"/>
  </cols>
  <sheetData>
    <row r="1" spans="1:19" x14ac:dyDescent="0.25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9" ht="25.5" customHeight="1" x14ac:dyDescent="0.25">
      <c r="A2" s="27" t="s">
        <v>25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12"/>
    </row>
    <row r="3" spans="1:19" ht="45.75" customHeight="1" x14ac:dyDescent="0.25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12"/>
    </row>
    <row r="4" spans="1:19" ht="45.75" customHeight="1" x14ac:dyDescent="0.25">
      <c r="A4" s="28" t="s">
        <v>14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2"/>
    </row>
    <row r="5" spans="1:19" ht="33" customHeight="1" x14ac:dyDescent="0.25">
      <c r="A5" s="29" t="s">
        <v>17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12"/>
    </row>
    <row r="6" spans="1:19" ht="15" customHeight="1" x14ac:dyDescent="0.25">
      <c r="A6" s="29" t="s">
        <v>18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10"/>
    </row>
    <row r="7" spans="1:19" ht="29.25" customHeight="1" x14ac:dyDescent="0.25">
      <c r="A7" s="28" t="s">
        <v>13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12"/>
    </row>
    <row r="8" spans="1:19" ht="21" customHeight="1" x14ac:dyDescent="0.25">
      <c r="A8" s="29" t="s">
        <v>15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10"/>
    </row>
    <row r="9" spans="1:19" ht="81" customHeight="1" x14ac:dyDescent="0.25">
      <c r="A9" s="19" t="s">
        <v>0</v>
      </c>
      <c r="B9" s="20" t="s">
        <v>7</v>
      </c>
      <c r="C9" s="21" t="s">
        <v>8</v>
      </c>
      <c r="D9" s="21"/>
      <c r="E9" s="21"/>
      <c r="F9" s="22" t="s">
        <v>1</v>
      </c>
      <c r="G9" s="23" t="s">
        <v>11</v>
      </c>
      <c r="H9" s="24" t="s">
        <v>2</v>
      </c>
      <c r="I9" s="21" t="s">
        <v>3</v>
      </c>
      <c r="J9" s="25" t="s">
        <v>4</v>
      </c>
      <c r="K9" s="26" t="s">
        <v>10</v>
      </c>
      <c r="L9" s="26" t="s">
        <v>5</v>
      </c>
      <c r="M9" s="26" t="s">
        <v>12</v>
      </c>
      <c r="N9" s="30" t="s">
        <v>6</v>
      </c>
    </row>
    <row r="10" spans="1:19" ht="105.75" customHeight="1" x14ac:dyDescent="0.25">
      <c r="A10" s="19"/>
      <c r="B10" s="20"/>
      <c r="C10" s="13" t="s">
        <v>23</v>
      </c>
      <c r="D10" s="13" t="s">
        <v>24</v>
      </c>
      <c r="E10" s="13" t="s">
        <v>26</v>
      </c>
      <c r="F10" s="22"/>
      <c r="G10" s="22"/>
      <c r="H10" s="24"/>
      <c r="I10" s="21"/>
      <c r="J10" s="25"/>
      <c r="K10" s="26"/>
      <c r="L10" s="26"/>
      <c r="M10" s="26"/>
      <c r="N10" s="30"/>
    </row>
    <row r="11" spans="1:19" x14ac:dyDescent="0.25">
      <c r="A11" s="15">
        <v>1</v>
      </c>
      <c r="B11" s="15">
        <v>2</v>
      </c>
      <c r="C11" s="15">
        <v>3</v>
      </c>
      <c r="D11" s="15">
        <v>4</v>
      </c>
      <c r="E11" s="15">
        <v>5</v>
      </c>
      <c r="F11" s="15">
        <v>6</v>
      </c>
      <c r="G11" s="15">
        <v>7</v>
      </c>
      <c r="H11" s="15">
        <v>8</v>
      </c>
      <c r="I11" s="15">
        <v>9</v>
      </c>
      <c r="J11" s="15">
        <v>10</v>
      </c>
      <c r="K11" s="15">
        <v>11</v>
      </c>
      <c r="L11" s="15">
        <v>12</v>
      </c>
      <c r="M11" s="15">
        <v>13</v>
      </c>
      <c r="N11" s="15">
        <v>14</v>
      </c>
    </row>
    <row r="12" spans="1:19" ht="98.25" customHeight="1" x14ac:dyDescent="0.25">
      <c r="A12" s="1">
        <v>1</v>
      </c>
      <c r="B12" s="14" t="s">
        <v>27</v>
      </c>
      <c r="C12" s="2">
        <v>7910</v>
      </c>
      <c r="D12" s="3">
        <v>7700</v>
      </c>
      <c r="E12" s="2">
        <v>7000</v>
      </c>
      <c r="F12" s="6">
        <v>1</v>
      </c>
      <c r="G12" s="6" t="s">
        <v>22</v>
      </c>
      <c r="H12" s="4">
        <f>(C12+D12+E12)*1/3</f>
        <v>7536.666666666667</v>
      </c>
      <c r="I12" s="4">
        <f>STDEV(C12:E12)</f>
        <v>476.48014998878318</v>
      </c>
      <c r="J12" s="8">
        <f>I12/H12</f>
        <v>6.3221603271399807E-2</v>
      </c>
      <c r="K12" s="11">
        <f>H12</f>
        <v>7536.666666666667</v>
      </c>
      <c r="L12" s="2">
        <f>F12*K12</f>
        <v>7536.666666666667</v>
      </c>
      <c r="M12" s="9">
        <f>E12</f>
        <v>7000</v>
      </c>
      <c r="N12" s="17">
        <f>F12*M12</f>
        <v>7000</v>
      </c>
      <c r="Q12" s="7"/>
      <c r="S12" s="7"/>
    </row>
    <row r="13" spans="1:19" x14ac:dyDescent="0.25">
      <c r="A13" s="31" t="s">
        <v>20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5">
        <f>SUM(N12:N12)</f>
        <v>7000</v>
      </c>
    </row>
    <row r="15" spans="1:19" x14ac:dyDescent="0.25">
      <c r="B15" s="16" t="s">
        <v>9</v>
      </c>
    </row>
    <row r="17" spans="1:14" x14ac:dyDescent="0.25">
      <c r="A17" s="32" t="s">
        <v>21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22">
    <mergeCell ref="N9:N10"/>
    <mergeCell ref="A13:M13"/>
    <mergeCell ref="A17:N17"/>
    <mergeCell ref="A3:N3"/>
    <mergeCell ref="A5:N5"/>
    <mergeCell ref="A6:N6"/>
    <mergeCell ref="A1:O1"/>
    <mergeCell ref="A9:A10"/>
    <mergeCell ref="B9:B10"/>
    <mergeCell ref="C9:E9"/>
    <mergeCell ref="F9:F10"/>
    <mergeCell ref="G9:G10"/>
    <mergeCell ref="H9:H10"/>
    <mergeCell ref="I9:I10"/>
    <mergeCell ref="J9:J10"/>
    <mergeCell ref="K9:K10"/>
    <mergeCell ref="A2:N2"/>
    <mergeCell ref="A7:N7"/>
    <mergeCell ref="A4:N4"/>
    <mergeCell ref="A8:N8"/>
    <mergeCell ref="L9:L10"/>
    <mergeCell ref="M9:M10"/>
  </mergeCells>
  <pageMargins left="0.31496062992125984" right="0.31496062992125984" top="0.55118110236220474" bottom="0.55118110236220474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2026-05-13T11:50:19Z</dcterms:modified>
</cp:coreProperties>
</file>