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дское устройство\Desktop\Закупки 223-ФЗ_2026\ЭМ_223-ФЗ_Пылесос_пока без одобрения\ЭМ_Пылесосы\"/>
    </mc:Choice>
  </mc:AlternateContent>
  <bookViews>
    <workbookView xWindow="0" yWindow="0" windowWidth="23040" windowHeight="9192"/>
  </bookViews>
  <sheets>
    <sheet name="НМЦК" sheetId="52" r:id="rId1"/>
  </sheets>
  <definedNames>
    <definedName name="_xlnm.Print_Area" localSheetId="0">НМЦК!$A$1:$V$19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3" i="52" l="1"/>
  <c r="U14" i="52" s="1"/>
  <c r="R13" i="52" l="1"/>
  <c r="S13" i="52" s="1"/>
  <c r="T13" i="52" l="1"/>
</calcChain>
</file>

<file path=xl/sharedStrings.xml><?xml version="1.0" encoding="utf-8"?>
<sst xmlns="http://schemas.openxmlformats.org/spreadsheetml/2006/main" count="28" uniqueCount="28">
  <si>
    <t>№ п/п</t>
  </si>
  <si>
    <t>Определение однородности совокупности значений выявленных цен</t>
  </si>
  <si>
    <t xml:space="preserve">     *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</t>
  </si>
  <si>
    <r>
      <rPr>
        <sz val="10"/>
        <color theme="1"/>
        <rFont val="Times New Roman"/>
        <family val="1"/>
        <charset val="204"/>
      </rPr>
      <t xml:space="preserve">    </t>
    </r>
    <r>
      <rPr>
        <vertAlign val="superscript"/>
        <sz val="10"/>
        <color indexed="8"/>
        <rFont val="Times New Roman"/>
        <family val="1"/>
        <charset val="204"/>
      </rPr>
      <t>2</t>
    </r>
    <r>
      <rPr>
        <b/>
        <sz val="10"/>
        <color indexed="8"/>
        <rFont val="Times New Roman"/>
        <family val="1"/>
        <charset val="204"/>
      </rPr>
      <t>ККН</t>
    </r>
    <r>
      <rPr>
        <sz val="10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№171-р</t>
    </r>
    <r>
      <rPr>
        <sz val="10"/>
        <color indexed="8"/>
        <rFont val="Times New Roman"/>
        <family val="1"/>
        <charset val="204"/>
      </rPr>
      <t>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</si>
  <si>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rPr>
        <sz val="11"/>
        <color theme="1"/>
        <rFont val="Times New Roman"/>
        <family val="1"/>
        <charset val="204"/>
      </rPr>
      <t xml:space="preserve">    **Реестр товаров содержит информацию </t>
    </r>
    <r>
      <rPr>
        <sz val="11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</si>
  <si>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>*** Предельная цена закупаемой продукции установлена в рамках нормирования в сфере закупок в соответствии с распоряжением Комитета по физической культуре и спорту "О утверждении требований к закупаемым Комитетом по физической культуре и спорту и подведомственными ему бюджетными учреждениями отдельным видам товаров, работ, услуг (в том числе предельных цен товаров, работ, услуг) в актуальной редакции: 745, 743);</t>
  </si>
  <si>
    <r>
      <t xml:space="preserve">    </t>
    </r>
    <r>
      <rPr>
        <vertAlign val="superscript"/>
        <sz val="10"/>
        <color indexed="8"/>
        <rFont val="Times New Roman"/>
        <family val="1"/>
        <charset val="204"/>
      </rPr>
      <t>1</t>
    </r>
    <r>
      <rPr>
        <b/>
        <sz val="10"/>
        <color indexed="8"/>
        <rFont val="Times New Roman"/>
        <family val="1"/>
        <charset val="204"/>
      </rPr>
      <t>КТРУ</t>
    </r>
    <r>
      <rPr>
        <sz val="10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№145</t>
    </r>
    <r>
      <rPr>
        <sz val="10"/>
        <color indexed="8"/>
        <rFont val="Times New Roman"/>
        <family val="1"/>
        <charset val="204"/>
      </rPr>
      <t>.</t>
    </r>
  </si>
  <si>
    <t xml:space="preserve">РАСЧЕТ НАЧАЛЬНОЙ (МАКСИМАЛЬНОЙ) ЦЕНЫ КОНТРАКТА   </t>
  </si>
  <si>
    <r>
      <t xml:space="preserve">Предмет закупки:  </t>
    </r>
    <r>
      <rPr>
        <b/>
        <i/>
        <sz val="22"/>
        <color rgb="FFFF0000"/>
        <rFont val="Times New Roman"/>
        <family val="1"/>
        <charset val="204"/>
      </rPr>
      <t>Поставка дозаторов жидких средств бытовых для нужд СПб ГБУ "Центр адаптивного спорта Санкт-Петербурга" в 2024 году</t>
    </r>
  </si>
  <si>
    <t>Ед. измерения</t>
  </si>
  <si>
    <t>Кол-во</t>
  </si>
  <si>
    <t>Номер источника ценовой информации (ИЦИ №i) и цена единицы товара, работы, услуги, представленная i-тым ИЦИ (Цi), руб,</t>
  </si>
  <si>
    <t>НМЦК (руб.)</t>
  </si>
  <si>
    <t>Коммерческое предложение №4</t>
  </si>
  <si>
    <t>Коммерческое предложение №5</t>
  </si>
  <si>
    <t>&lt;ц&gt; - средн, арифм, величина цены единицы прод-ции, руб</t>
  </si>
  <si>
    <t xml:space="preserve">Среднеквадратичное отклонение </t>
  </si>
  <si>
    <t>V - коэф-нт вариации (не должен превышать 33%)</t>
  </si>
  <si>
    <t>Наименование товара</t>
  </si>
  <si>
    <t xml:space="preserve">ИЦИ №1 </t>
  </si>
  <si>
    <t>ИЦИ №2</t>
  </si>
  <si>
    <t>ИЦИ №3</t>
  </si>
  <si>
    <r>
      <t xml:space="preserve">Используемый метод определения НМЦК с обоснованием: </t>
    </r>
    <r>
      <rPr>
        <b/>
        <sz val="11"/>
        <rFont val="Times New Roman"/>
        <family val="1"/>
        <charset val="204"/>
      </rPr>
      <t xml:space="preserve">Метод сопоставимых рыночных цен (анализ рынка) </t>
    </r>
    <r>
      <rPr>
        <sz val="11"/>
        <rFont val="Times New Roman"/>
        <family val="1"/>
        <charset val="204"/>
      </rPr>
      <t>- НМЦКрын с осуществлением сбора и анализа общедоступной ценовой информации (п.3.7.4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</si>
  <si>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>В целях соблюдения статьи 34 Бюджетного кодекса, Заказчиком принято решение  в качестве НЦК для размещения закупки в системе Электронный магазин Санкт-Петербурга (АИСГЗ) выбрана</t>
    </r>
    <r>
      <rPr>
        <b/>
        <sz val="11"/>
        <rFont val="Times New Roman"/>
        <family val="1"/>
        <charset val="204"/>
      </rPr>
      <t xml:space="preserve"> минимальная цена за единицу товара. </t>
    </r>
  </si>
  <si>
    <t>штука</t>
  </si>
  <si>
    <t>Итого</t>
  </si>
  <si>
    <t>"Поставка пылесосов"</t>
  </si>
  <si>
    <r>
      <t xml:space="preserve">Пылесос Karcher T 7/1 Classic                                </t>
    </r>
    <r>
      <rPr>
        <b/>
        <i/>
        <sz val="10"/>
        <color rgb="FF000000"/>
        <rFont val="Times New Roman"/>
        <family val="1"/>
        <charset val="204"/>
      </rPr>
      <t>(или эквивалент)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</si>
</sst>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29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b/>
      <i/>
      <sz val="22"/>
      <color theme="1"/>
      <name val="Times New Roman"/>
      <family val="1"/>
      <charset val="204"/>
    </font>
    <font>
      <b/>
      <i/>
      <sz val="2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22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0" fillId="0" borderId="0" xfId="0" applyBorder="1" applyAlignment="1">
      <alignment vertical="top"/>
    </xf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" fontId="0" fillId="0" borderId="0" xfId="0" applyNumberFormat="1" applyAlignment="1">
      <alignment vertical="top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10" fontId="0" fillId="0" borderId="0" xfId="0" applyNumberFormat="1" applyBorder="1" applyAlignment="1">
      <alignment vertical="top"/>
    </xf>
    <xf numFmtId="0" fontId="4" fillId="0" borderId="0" xfId="0" applyFont="1" applyAlignment="1">
      <alignment vertical="center" wrapText="1"/>
    </xf>
    <xf numFmtId="0" fontId="2" fillId="3" borderId="0" xfId="0" applyFont="1" applyFill="1"/>
    <xf numFmtId="0" fontId="7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top"/>
    </xf>
    <xf numFmtId="0" fontId="0" fillId="3" borderId="0" xfId="0" applyFill="1" applyAlignment="1">
      <alignment vertical="top" wrapText="1"/>
    </xf>
    <xf numFmtId="0" fontId="16" fillId="0" borderId="0" xfId="0" applyFont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1" fillId="0" borderId="3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vertical="center" wrapText="1"/>
    </xf>
    <xf numFmtId="4" fontId="23" fillId="0" borderId="3" xfId="0" applyNumberFormat="1" applyFont="1" applyBorder="1" applyAlignment="1">
      <alignment horizontal="center" vertical="center" wrapText="1"/>
    </xf>
    <xf numFmtId="0" fontId="2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2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22" fillId="3" borderId="0" xfId="0" applyFont="1" applyFill="1" applyBorder="1" applyAlignment="1">
      <alignment horizontal="left" wrapText="1"/>
    </xf>
    <xf numFmtId="0" fontId="1" fillId="0" borderId="0" xfId="0" applyFont="1" applyAlignment="1">
      <alignment wrapText="1"/>
    </xf>
    <xf numFmtId="0" fontId="21" fillId="0" borderId="0" xfId="0" applyFont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17" fillId="0" borderId="0" xfId="0" applyNumberFormat="1" applyFont="1" applyAlignment="1">
      <alignment vertical="top" wrapText="1"/>
    </xf>
    <xf numFmtId="0" fontId="17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18" fillId="0" borderId="5" xfId="0" applyFont="1" applyBorder="1" applyAlignment="1">
      <alignment horizontal="justify" wrapText="1"/>
    </xf>
    <xf numFmtId="0" fontId="9" fillId="0" borderId="5" xfId="0" applyFont="1" applyBorder="1" applyAlignment="1">
      <alignment horizontal="justify" wrapText="1"/>
    </xf>
    <xf numFmtId="0" fontId="9" fillId="0" borderId="0" xfId="0" applyFont="1" applyBorder="1" applyAlignment="1">
      <alignment horizontal="justify" wrapText="1"/>
    </xf>
    <xf numFmtId="0" fontId="8" fillId="0" borderId="5" xfId="0" applyNumberFormat="1" applyFont="1" applyBorder="1" applyAlignment="1" applyProtection="1">
      <alignment horizontal="justify" vertical="top" wrapText="1"/>
      <protection locked="0"/>
    </xf>
    <xf numFmtId="0" fontId="0" fillId="0" borderId="5" xfId="0" applyBorder="1" applyAlignment="1">
      <alignment wrapText="1"/>
    </xf>
    <xf numFmtId="164" fontId="28" fillId="3" borderId="1" xfId="0" applyNumberFormat="1" applyFont="1" applyFill="1" applyBorder="1" applyAlignment="1">
      <alignment horizontal="center" vertical="center" wrapText="1"/>
    </xf>
    <xf numFmtId="164" fontId="28" fillId="3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CC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0</xdr:colOff>
      <xdr:row>1</xdr:row>
      <xdr:rowOff>0</xdr:rowOff>
    </xdr:from>
    <xdr:to>
      <xdr:col>23</xdr:col>
      <xdr:colOff>172720</xdr:colOff>
      <xdr:row>1</xdr:row>
      <xdr:rowOff>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20916900" y="5486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91440</xdr:colOff>
      <xdr:row>13</xdr:row>
      <xdr:rowOff>121920</xdr:rowOff>
    </xdr:from>
    <xdr:to>
      <xdr:col>18</xdr:col>
      <xdr:colOff>556260</xdr:colOff>
      <xdr:row>13</xdr:row>
      <xdr:rowOff>121920</xdr:rowOff>
    </xdr:to>
    <xdr:pic>
      <xdr:nvPicPr>
        <xdr:cNvPr id="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420100" y="8785860"/>
          <a:ext cx="4648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23</xdr:col>
      <xdr:colOff>477520</xdr:colOff>
      <xdr:row>13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751040" y="3909060"/>
          <a:ext cx="5791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23</xdr:col>
      <xdr:colOff>581843</xdr:colOff>
      <xdr:row>13</xdr:row>
      <xdr:rowOff>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756880" y="4137660"/>
          <a:ext cx="6809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228600</xdr:colOff>
      <xdr:row>13</xdr:row>
      <xdr:rowOff>0</xdr:rowOff>
    </xdr:from>
    <xdr:to>
      <xdr:col>21</xdr:col>
      <xdr:colOff>502920</xdr:colOff>
      <xdr:row>13</xdr:row>
      <xdr:rowOff>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19156680" y="50444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228600</xdr:colOff>
      <xdr:row>13</xdr:row>
      <xdr:rowOff>0</xdr:rowOff>
    </xdr:from>
    <xdr:to>
      <xdr:col>21</xdr:col>
      <xdr:colOff>502920</xdr:colOff>
      <xdr:row>13</xdr:row>
      <xdr:rowOff>0</xdr:rowOff>
    </xdr:to>
    <xdr:pic>
      <xdr:nvPicPr>
        <xdr:cNvPr id="7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19156680" y="5044440"/>
          <a:ext cx="27432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1036320</xdr:colOff>
      <xdr:row>13</xdr:row>
      <xdr:rowOff>0</xdr:rowOff>
    </xdr:from>
    <xdr:to>
      <xdr:col>17</xdr:col>
      <xdr:colOff>1045844</xdr:colOff>
      <xdr:row>13</xdr:row>
      <xdr:rowOff>160020</xdr:rowOff>
    </xdr:to>
    <xdr:pic>
      <xdr:nvPicPr>
        <xdr:cNvPr id="12" name="Рисунок 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6405860" y="2971800"/>
          <a:ext cx="9524" cy="1600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0</xdr:colOff>
      <xdr:row>13</xdr:row>
      <xdr:rowOff>0</xdr:rowOff>
    </xdr:from>
    <xdr:to>
      <xdr:col>25</xdr:col>
      <xdr:colOff>67493</xdr:colOff>
      <xdr:row>13</xdr:row>
      <xdr:rowOff>0</xdr:rowOff>
    </xdr:to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0833080" y="4120515"/>
          <a:ext cx="67709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2:W19"/>
  <sheetViews>
    <sheetView tabSelected="1" view="pageBreakPreview" topLeftCell="I4" zoomScaleNormal="80" zoomScaleSheetLayoutView="100" workbookViewId="0">
      <selection activeCell="J22" sqref="J22"/>
    </sheetView>
  </sheetViews>
  <sheetFormatPr defaultColWidth="9.109375" defaultRowHeight="14.4" x14ac:dyDescent="0.3"/>
  <cols>
    <col min="1" max="1" width="10" style="4" hidden="1" customWidth="1"/>
    <col min="2" max="2" width="16.88671875" style="4" hidden="1" customWidth="1"/>
    <col min="3" max="3" width="13.33203125" style="4" hidden="1" customWidth="1"/>
    <col min="4" max="4" width="13.88671875" style="4" hidden="1" customWidth="1"/>
    <col min="5" max="5" width="13.33203125" style="4" hidden="1" customWidth="1"/>
    <col min="6" max="7" width="17.6640625" style="4" hidden="1" customWidth="1"/>
    <col min="8" max="8" width="10.5546875" style="4" hidden="1" customWidth="1"/>
    <col min="9" max="9" width="6.77734375" style="4" customWidth="1"/>
    <col min="10" max="10" width="33.33203125" style="5" customWidth="1"/>
    <col min="11" max="11" width="11.6640625" style="4" customWidth="1"/>
    <col min="12" max="12" width="11.21875" style="4" customWidth="1"/>
    <col min="13" max="13" width="17.109375" style="4" customWidth="1"/>
    <col min="14" max="14" width="19.6640625" style="4" customWidth="1"/>
    <col min="15" max="15" width="13.44140625" style="4" customWidth="1"/>
    <col min="16" max="16" width="0.109375" style="4" customWidth="1"/>
    <col min="17" max="17" width="15.88671875" style="4" hidden="1" customWidth="1"/>
    <col min="18" max="18" width="16.6640625" style="4" customWidth="1"/>
    <col min="19" max="19" width="16.44140625" style="4" customWidth="1"/>
    <col min="20" max="20" width="14.44140625" style="14" customWidth="1"/>
    <col min="21" max="21" width="18" style="4" customWidth="1"/>
    <col min="22" max="22" width="8.44140625" style="4" customWidth="1"/>
    <col min="23" max="23" width="1.44140625" style="3" customWidth="1"/>
    <col min="24" max="16384" width="9.109375" style="4"/>
  </cols>
  <sheetData>
    <row r="2" spans="1:23" s="1" customFormat="1" ht="23.25" customHeight="1" x14ac:dyDescent="0.45">
      <c r="A2" s="31" t="s">
        <v>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</row>
    <row r="3" spans="1:23" s="1" customFormat="1" ht="10.95" customHeight="1" x14ac:dyDescent="0.4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T3" s="12"/>
    </row>
    <row r="4" spans="1:23" s="1" customFormat="1" ht="23.4" customHeight="1" x14ac:dyDescent="0.45">
      <c r="A4" s="6"/>
      <c r="B4" s="6"/>
      <c r="C4" s="6"/>
      <c r="D4" s="6"/>
      <c r="E4" s="6"/>
      <c r="F4" s="6"/>
      <c r="G4" s="6"/>
      <c r="H4" s="6"/>
      <c r="I4" s="6"/>
      <c r="J4" s="39" t="s">
        <v>26</v>
      </c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</row>
    <row r="5" spans="1:23" s="1" customFormat="1" ht="10.95" customHeight="1" x14ac:dyDescent="0.4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T5" s="12"/>
    </row>
    <row r="6" spans="1:23" s="1" customFormat="1" ht="63.75" customHeight="1" x14ac:dyDescent="0.45">
      <c r="A6" s="11" t="s">
        <v>8</v>
      </c>
      <c r="B6" s="11"/>
      <c r="C6" s="11"/>
      <c r="D6" s="11"/>
      <c r="E6" s="11"/>
      <c r="F6" s="11"/>
      <c r="G6" s="11"/>
      <c r="H6" s="11"/>
      <c r="I6" s="35" t="s">
        <v>22</v>
      </c>
      <c r="J6" s="35"/>
      <c r="K6" s="35"/>
      <c r="L6" s="35"/>
      <c r="M6" s="35"/>
      <c r="N6" s="35"/>
      <c r="O6" s="35"/>
      <c r="P6" s="35"/>
      <c r="Q6" s="35"/>
      <c r="R6" s="36"/>
      <c r="S6" s="36"/>
      <c r="T6" s="36"/>
      <c r="U6" s="36"/>
      <c r="V6" s="11"/>
    </row>
    <row r="7" spans="1:23" s="1" customFormat="1" ht="39" customHeight="1" x14ac:dyDescent="0.45">
      <c r="A7" s="7"/>
      <c r="B7" s="7"/>
      <c r="C7" s="7"/>
      <c r="D7" s="7"/>
      <c r="E7" s="7"/>
      <c r="F7" s="7"/>
      <c r="G7" s="7"/>
      <c r="H7" s="7"/>
      <c r="I7" s="37" t="s">
        <v>23</v>
      </c>
      <c r="J7" s="37"/>
      <c r="K7" s="37"/>
      <c r="L7" s="37"/>
      <c r="M7" s="37"/>
      <c r="N7" s="37"/>
      <c r="O7" s="37"/>
      <c r="P7" s="37"/>
      <c r="Q7" s="37"/>
      <c r="R7" s="38"/>
      <c r="S7" s="38"/>
      <c r="T7" s="38"/>
      <c r="U7" s="38"/>
    </row>
    <row r="8" spans="1:23" s="2" customFormat="1" x14ac:dyDescent="0.3">
      <c r="J8" s="8"/>
      <c r="K8" s="8"/>
      <c r="L8" s="8"/>
      <c r="M8" s="8"/>
      <c r="N8" s="8"/>
      <c r="O8" s="8"/>
      <c r="P8" s="8"/>
      <c r="Q8" s="8"/>
      <c r="R8" s="8"/>
      <c r="S8" s="8"/>
      <c r="T8" s="13"/>
      <c r="U8" s="8"/>
      <c r="V8" s="8"/>
      <c r="W8" s="10"/>
    </row>
    <row r="9" spans="1:23" s="2" customFormat="1" x14ac:dyDescent="0.3">
      <c r="J9" s="8"/>
      <c r="K9" s="8"/>
      <c r="L9" s="8"/>
      <c r="M9" s="8"/>
      <c r="N9" s="8"/>
      <c r="O9" s="8"/>
      <c r="P9" s="8"/>
      <c r="Q9" s="8"/>
      <c r="R9" s="8"/>
      <c r="S9" s="8"/>
      <c r="T9" s="13"/>
      <c r="U9" s="8"/>
      <c r="V9" s="8"/>
      <c r="W9" s="10"/>
    </row>
    <row r="10" spans="1:23" s="2" customFormat="1" ht="15.6" x14ac:dyDescent="0.3">
      <c r="I10" s="28" t="s">
        <v>0</v>
      </c>
      <c r="J10" s="29" t="s">
        <v>18</v>
      </c>
      <c r="K10" s="28" t="s">
        <v>9</v>
      </c>
      <c r="L10" s="28" t="s">
        <v>10</v>
      </c>
      <c r="M10" s="28" t="s">
        <v>11</v>
      </c>
      <c r="N10" s="28"/>
      <c r="O10" s="28"/>
      <c r="P10" s="32"/>
      <c r="Q10" s="32"/>
      <c r="R10" s="28" t="s">
        <v>1</v>
      </c>
      <c r="S10" s="28"/>
      <c r="T10" s="28"/>
      <c r="U10" s="33" t="s">
        <v>12</v>
      </c>
      <c r="V10" s="8"/>
      <c r="W10" s="10"/>
    </row>
    <row r="11" spans="1:23" s="2" customFormat="1" ht="94.8" customHeight="1" x14ac:dyDescent="0.3">
      <c r="I11" s="28"/>
      <c r="J11" s="30"/>
      <c r="K11" s="28"/>
      <c r="L11" s="28"/>
      <c r="M11" s="23" t="s">
        <v>19</v>
      </c>
      <c r="N11" s="23" t="s">
        <v>20</v>
      </c>
      <c r="O11" s="23" t="s">
        <v>21</v>
      </c>
      <c r="P11" s="18" t="s">
        <v>13</v>
      </c>
      <c r="Q11" s="18" t="s">
        <v>14</v>
      </c>
      <c r="R11" s="18" t="s">
        <v>15</v>
      </c>
      <c r="S11" s="18" t="s">
        <v>16</v>
      </c>
      <c r="T11" s="18" t="s">
        <v>17</v>
      </c>
      <c r="U11" s="34"/>
      <c r="V11" s="8"/>
      <c r="W11" s="10"/>
    </row>
    <row r="12" spans="1:23" s="2" customFormat="1" ht="15.6" x14ac:dyDescent="0.3">
      <c r="I12" s="17">
        <v>1</v>
      </c>
      <c r="J12" s="22">
        <v>2</v>
      </c>
      <c r="K12" s="19">
        <v>3</v>
      </c>
      <c r="L12" s="19">
        <v>4</v>
      </c>
      <c r="M12" s="17">
        <v>5</v>
      </c>
      <c r="N12" s="17">
        <v>6</v>
      </c>
      <c r="O12" s="17">
        <v>7</v>
      </c>
      <c r="P12" s="17">
        <v>8</v>
      </c>
      <c r="Q12" s="17">
        <v>9</v>
      </c>
      <c r="R12" s="17">
        <v>8</v>
      </c>
      <c r="S12" s="17">
        <v>9</v>
      </c>
      <c r="T12" s="17">
        <v>10</v>
      </c>
      <c r="U12" s="17">
        <v>11</v>
      </c>
      <c r="V12" s="8"/>
      <c r="W12" s="10"/>
    </row>
    <row r="13" spans="1:23" s="2" customFormat="1" ht="49.2" customHeight="1" x14ac:dyDescent="0.3">
      <c r="I13" s="17">
        <v>1</v>
      </c>
      <c r="J13" s="24" t="s">
        <v>27</v>
      </c>
      <c r="K13" s="26" t="s">
        <v>24</v>
      </c>
      <c r="L13" s="26">
        <v>2</v>
      </c>
      <c r="M13" s="50">
        <v>15490</v>
      </c>
      <c r="N13" s="51">
        <v>15490</v>
      </c>
      <c r="O13" s="51">
        <v>19990</v>
      </c>
      <c r="P13" s="20"/>
      <c r="Q13" s="20"/>
      <c r="R13" s="20">
        <f>ROUND(SUM(M13:Q13)/(IF(M13&lt;1,0,1)+IF(N13&lt;1,0,1)+IF(O13&lt;1,0,1)+IF(P13&lt;1,0,1)+IF(Q13&lt;1,0,1)),2)</f>
        <v>16990</v>
      </c>
      <c r="S13" s="20">
        <f>IF(R13=0,0,(SQRT((IF(M13&lt;1,0,POWER((M13-R13),2))+IF(N13&lt;1,0,POWER((N13-R13),2))+IF(O13&lt;1,0,POWER((O13-R13),2))+IF(P13&lt;1,0,POWER((P13-R13),2))+IF(Q13&lt;1,0,POWER((Q13-R13),2)))/((IF(M13&lt;1,0,1)+IF(N13&lt;1,0,1)+IF(O13&lt;1,0,1)+IF(P13&lt;1,0,1)+IF(Q13&lt;1,0,1))-1))))</f>
        <v>2598.08</v>
      </c>
      <c r="T13" s="20">
        <f>IF(R13=0,0,(S13/R13)*100)</f>
        <v>15.29</v>
      </c>
      <c r="U13" s="21">
        <f>L13*M13</f>
        <v>30980</v>
      </c>
      <c r="V13" s="8"/>
      <c r="W13" s="10"/>
    </row>
    <row r="14" spans="1:23" x14ac:dyDescent="0.3">
      <c r="I14" s="27" t="s">
        <v>25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5">
        <f>SUM(U13:U13)</f>
        <v>30980</v>
      </c>
    </row>
    <row r="15" spans="1:23" hidden="1" x14ac:dyDescent="0.3">
      <c r="A15" s="45" t="s">
        <v>6</v>
      </c>
      <c r="B15" s="46"/>
      <c r="C15" s="46"/>
      <c r="D15" s="46"/>
      <c r="E15" s="46"/>
      <c r="F15" s="46"/>
      <c r="G15" s="46"/>
      <c r="H15" s="46"/>
      <c r="I15" s="47"/>
      <c r="J15" s="3"/>
      <c r="L15" s="9"/>
      <c r="M15" s="9"/>
      <c r="N15" s="9"/>
      <c r="O15" s="9"/>
      <c r="P15" s="9"/>
      <c r="Q15" s="9"/>
      <c r="R15" s="9"/>
      <c r="S15" s="9"/>
      <c r="T15" s="15"/>
      <c r="U15" s="9"/>
      <c r="V15" s="9"/>
    </row>
    <row r="16" spans="1:23" ht="57" hidden="1" customHeight="1" x14ac:dyDescent="0.3">
      <c r="A16" s="47"/>
      <c r="B16" s="47"/>
      <c r="C16" s="47"/>
      <c r="D16" s="47"/>
      <c r="E16" s="47"/>
      <c r="F16" s="47"/>
      <c r="G16" s="47"/>
      <c r="H16" s="47"/>
      <c r="I16" s="47"/>
      <c r="J16" s="3"/>
      <c r="K16" s="48" t="s">
        <v>2</v>
      </c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</row>
    <row r="17" spans="1:22" hidden="1" x14ac:dyDescent="0.3">
      <c r="A17" s="40" t="s">
        <v>3</v>
      </c>
      <c r="B17" s="40"/>
      <c r="C17" s="40"/>
      <c r="D17" s="40"/>
      <c r="E17" s="40"/>
      <c r="F17" s="40"/>
      <c r="G17" s="40"/>
      <c r="H17" s="40"/>
      <c r="I17" s="40"/>
      <c r="J17" s="3"/>
      <c r="K17" s="41" t="s">
        <v>4</v>
      </c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</row>
    <row r="18" spans="1:22" hidden="1" x14ac:dyDescent="0.25">
      <c r="A18" s="40"/>
      <c r="B18" s="40"/>
      <c r="C18" s="40"/>
      <c r="D18" s="40"/>
      <c r="E18" s="40"/>
      <c r="F18" s="40"/>
      <c r="G18" s="40"/>
      <c r="H18" s="40"/>
      <c r="I18" s="40"/>
      <c r="K18" s="42" t="s">
        <v>5</v>
      </c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</row>
    <row r="19" spans="1:22" ht="15.6" x14ac:dyDescent="0.3">
      <c r="D19" s="44"/>
      <c r="E19" s="44"/>
      <c r="F19" s="44"/>
      <c r="G19" s="44"/>
      <c r="H19" s="44"/>
      <c r="I19" s="44"/>
      <c r="J19" s="44"/>
      <c r="K19" s="44"/>
      <c r="L19" s="44"/>
      <c r="R19" s="16"/>
    </row>
  </sheetData>
  <protectedRanges>
    <protectedRange sqref="J13:Q13" name="Диапазон1_3"/>
  </protectedRanges>
  <mergeCells count="18">
    <mergeCell ref="A17:I18"/>
    <mergeCell ref="K17:V17"/>
    <mergeCell ref="K18:V18"/>
    <mergeCell ref="D19:L19"/>
    <mergeCell ref="A15:I16"/>
    <mergeCell ref="K16:V16"/>
    <mergeCell ref="A2:V2"/>
    <mergeCell ref="M10:Q10"/>
    <mergeCell ref="R10:T10"/>
    <mergeCell ref="U10:U11"/>
    <mergeCell ref="I6:U6"/>
    <mergeCell ref="I7:U7"/>
    <mergeCell ref="J4:U4"/>
    <mergeCell ref="I14:T14"/>
    <mergeCell ref="I10:I11"/>
    <mergeCell ref="J10:J11"/>
    <mergeCell ref="K10:K11"/>
    <mergeCell ref="L10:L11"/>
  </mergeCells>
  <pageMargins left="0.39370078740157483" right="0.39370078740157483" top="0.59055118110236227" bottom="0.59055118110236227" header="0" footer="0"/>
  <pageSetup paperSize="9" scale="74" fitToHeight="2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Адское устройство</cp:lastModifiedBy>
  <cp:lastPrinted>2026-05-14T07:56:02Z</cp:lastPrinted>
  <dcterms:created xsi:type="dcterms:W3CDTF">2011-08-15T06:57:00Z</dcterms:created>
  <dcterms:modified xsi:type="dcterms:W3CDTF">2026-05-14T07:56:02Z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EBFC6E901038472C8346377114B15FFB_13</vt:lpwstr>
  </property>
  <property fmtid="{D5CDD505-2E9C-101B-9397-08002B2CF9AE}" pid="3" name="KSOProductBuildVer">
    <vt:lpwstr>1049-12.2.0.17119</vt:lpwstr>
  </property>
</Properties>
</file>