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5 ГБДОУ №3\Обучение\Обучение 05.2026\"/>
    </mc:Choice>
  </mc:AlternateContent>
  <bookViews>
    <workbookView xWindow="0" yWindow="0" windowWidth="23040" windowHeight="10824"/>
  </bookViews>
  <sheets>
    <sheet name="Лист1" sheetId="11" r:id="rId1"/>
  </sheets>
  <calcPr calcId="191029" refMode="R1C1"/>
</workbook>
</file>

<file path=xl/calcChain.xml><?xml version="1.0" encoding="utf-8"?>
<calcChain xmlns="http://schemas.openxmlformats.org/spreadsheetml/2006/main">
  <c r="M8" i="11" l="1"/>
  <c r="K8" i="11"/>
  <c r="J8" i="11"/>
  <c r="L8" i="11" s="1"/>
  <c r="A8" i="11"/>
  <c r="M7" i="11"/>
  <c r="L7" i="11"/>
  <c r="K7" i="11"/>
  <c r="J7" i="11"/>
  <c r="A7" i="11"/>
  <c r="M6" i="11"/>
  <c r="L6" i="11"/>
  <c r="K6" i="11"/>
  <c r="J6" i="11"/>
  <c r="A6" i="11"/>
  <c r="J5" i="11"/>
  <c r="K5" i="11" l="1"/>
  <c r="L5" i="11" s="1"/>
</calcChain>
</file>

<file path=xl/sharedStrings.xml><?xml version="1.0" encoding="utf-8"?>
<sst xmlns="http://schemas.openxmlformats.org/spreadsheetml/2006/main" count="22" uniqueCount="18">
  <si>
    <t>Расчет начальной (максимальной) цены контракта</t>
  </si>
  <si>
    <t>п/п</t>
  </si>
  <si>
    <t>Наименование</t>
  </si>
  <si>
    <t>Единица измерения</t>
  </si>
  <si>
    <t>Количество</t>
  </si>
  <si>
    <t>Цена предл.           № 1                     (руб. вкл. НДС)</t>
  </si>
  <si>
    <t>Цена предл.            № 2                    (руб. вкл. НДС)</t>
  </si>
  <si>
    <t>Цена предл.                      № 3                 (руб. вкл. НДС)</t>
  </si>
  <si>
    <t>Цена предл. №4  (руб. вкл. НДС)</t>
  </si>
  <si>
    <t>Цена предл. №5 (руб. вкл. НДС)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</si>
  <si>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</si>
  <si>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</si>
  <si>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</si>
  <si>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НМЦК (руб. вкл. НДС)</t>
  </si>
  <si>
    <t>Шт.</t>
  </si>
  <si>
    <t>20,41,31,120</t>
  </si>
  <si>
    <t xml:space="preserve">Итого: </t>
  </si>
  <si>
    <t>Расходы на обеспечение непрерывного и планомерного повышения квалификации руководящих и педагогических работников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</si>
</sst>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\ _₽"/>
  </numFmts>
  <fonts count="13">
    <font>
      <sz val="11"/>
      <color theme="1"/>
      <name val="Calibri"/>
      <charset val="204"/>
      <scheme val="minor"/>
    </font>
    <font>
      <sz val="9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8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0"/>
      <color theme="1"/>
      <name val="Times New Roman"/>
      <charset val="204"/>
    </font>
    <font>
      <b/>
      <sz val="10"/>
      <name val="Times New Roman"/>
      <charset val="204"/>
    </font>
    <font>
      <sz val="11"/>
      <name val="Times New Roman"/>
      <charset val="204"/>
    </font>
    <font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sz val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rgb="FFDEDEDE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64" fontId="5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3" fillId="0" borderId="1" xfId="0" applyFont="1" applyBorder="1"/>
    <xf numFmtId="0" fontId="9" fillId="0" borderId="4" xfId="1" applyFont="1" applyBorder="1" applyAlignment="1">
      <alignment vertical="center" wrapText="1"/>
    </xf>
    <xf numFmtId="0" fontId="9" fillId="0" borderId="3" xfId="1" applyFont="1" applyBorder="1" applyAlignment="1">
      <alignment vertical="top" wrapText="1"/>
    </xf>
    <xf numFmtId="0" fontId="4" fillId="0" borderId="0" xfId="0" applyFont="1" applyAlignment="1">
      <alignment horizontal="center"/>
    </xf>
    <xf numFmtId="164" fontId="1" fillId="0" borderId="0" xfId="0" applyNumberFormat="1" applyFont="1"/>
    <xf numFmtId="0" fontId="8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6" xfId="1" applyFont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0" xfId="0" applyNumberFormat="1" applyFont="1"/>
    <xf numFmtId="164" fontId="4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3" fillId="0" borderId="0" xfId="0" applyNumberFormat="1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</cellXfs>
  <cellStyles count="2">
    <cellStyle name="Обычный" xfId="0" builtinId="0"/>
    <cellStyle name="Обычный_ф6" xfId="1"/>
  </cellStyles>
  <dxfs count="0"/>
  <tableStyles count="0" defaultTableStyle="TableStyleMedium2" defaultPivotStyle="PivotStyleLight16"/>
  <colors>
    <mruColors>
      <color rgb="FFDEDEDE"/>
      <color rgb="FFFDDEB1"/>
      <color rgb="FFFCE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F32"/>
  <sheetViews>
    <sheetView tabSelected="1" workbookViewId="0">
      <selection activeCell="A11" sqref="A11:M11"/>
    </sheetView>
  </sheetViews>
  <sheetFormatPr defaultColWidth="9.109375" defaultRowHeight="10.199999999999999"/>
  <cols>
    <col min="1" max="1" width="5" style="5" customWidth="1"/>
    <col min="2" max="2" width="32" style="5" customWidth="1"/>
    <col min="3" max="3" width="9" style="6" customWidth="1"/>
    <col min="4" max="4" width="11" style="6" customWidth="1"/>
    <col min="5" max="7" width="13.109375" style="6" customWidth="1"/>
    <col min="8" max="8" width="9.109375" style="6" hidden="1" customWidth="1"/>
    <col min="9" max="9" width="3.5546875" style="6" hidden="1" customWidth="1"/>
    <col min="10" max="10" width="12.88671875" style="6" customWidth="1"/>
    <col min="11" max="11" width="11.33203125" style="6" customWidth="1"/>
    <col min="12" max="12" width="9.109375" style="6"/>
    <col min="13" max="13" width="16" style="6" customWidth="1"/>
    <col min="14" max="14" width="12" style="5" hidden="1" customWidth="1"/>
    <col min="15" max="15" width="13.33203125" style="7" customWidth="1"/>
    <col min="16" max="18" width="9.109375" style="7"/>
    <col min="19" max="16384" width="9.109375" style="5"/>
  </cols>
  <sheetData>
    <row r="1" spans="1:32" s="1" customFormat="1" ht="21.75" customHeight="1">
      <c r="B1" s="41" t="s">
        <v>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O1" s="23"/>
      <c r="P1" s="23"/>
      <c r="Q1" s="23"/>
      <c r="R1" s="23"/>
    </row>
    <row r="2" spans="1:32" s="1" customFormat="1" ht="36" customHeight="1">
      <c r="B2" s="42" t="s">
        <v>17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O2" s="23"/>
      <c r="P2" s="23"/>
      <c r="Q2" s="23"/>
      <c r="R2" s="23"/>
    </row>
    <row r="3" spans="1:32" s="1" customFormat="1" ht="15.6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O3" s="23"/>
      <c r="P3" s="23"/>
      <c r="Q3" s="23"/>
      <c r="R3" s="23"/>
    </row>
    <row r="4" spans="1:32" s="2" customFormat="1" ht="63.75" customHeight="1">
      <c r="A4" s="8" t="s">
        <v>1</v>
      </c>
      <c r="B4" s="9" t="s">
        <v>2</v>
      </c>
      <c r="C4" s="9" t="s">
        <v>3</v>
      </c>
      <c r="D4" s="10" t="s">
        <v>4</v>
      </c>
      <c r="E4" s="11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24" t="s">
        <v>13</v>
      </c>
      <c r="N4" s="25"/>
      <c r="O4" s="26"/>
      <c r="P4" s="27"/>
      <c r="Q4" s="26"/>
      <c r="R4" s="27"/>
      <c r="S4" s="37"/>
      <c r="T4" s="25"/>
      <c r="U4" s="37"/>
      <c r="V4" s="25"/>
      <c r="W4" s="37"/>
      <c r="X4" s="25"/>
      <c r="Y4" s="37"/>
      <c r="Z4" s="25"/>
      <c r="AA4" s="37"/>
      <c r="AB4" s="25"/>
      <c r="AC4" s="37"/>
      <c r="AD4" s="25"/>
      <c r="AE4" s="37"/>
      <c r="AF4" s="25"/>
    </row>
    <row r="5" spans="1:32" s="3" customFormat="1" ht="81.75" customHeight="1">
      <c r="A5" s="12">
        <v>1</v>
      </c>
      <c r="B5" s="13" t="s">
        <v>17</v>
      </c>
      <c r="C5" s="14" t="s">
        <v>14</v>
      </c>
      <c r="D5" s="15">
        <v>1</v>
      </c>
      <c r="E5" s="16">
        <v>8300</v>
      </c>
      <c r="F5" s="16">
        <v>9000</v>
      </c>
      <c r="G5" s="17">
        <v>8750</v>
      </c>
      <c r="H5" s="17"/>
      <c r="I5" s="17"/>
      <c r="J5" s="28">
        <f>ROUND(SUM(E5:I5)/(IF(E5&lt;1,0,1)+IF(F5&lt;1,0,1)+IF(G5&lt;1,0,1)+IF(H5&lt;1,0,1)+IF(I5&lt;1,0,1)),2)</f>
        <v>8683.33</v>
      </c>
      <c r="K5" s="29">
        <f>IF(J5=0,0,(SQRT((IF(E5&lt;1,0,POWER((E5-J5),2))+IF(F5&lt;1,0,POWER((F5-J5),2))+IF(G5&lt;1,0,POWER((G5-J5),2))+IF(H5&lt;1,0,POWER((H5-J5),2))+IF(I5&lt;1,0,POWER((I5-J5),2)))/((IF(E5&lt;1,0,1)+IF(F5&lt;1,0,1)+IF(G5&lt;1,0,1)+IF(H5&lt;1,0,1)+IF(I5&lt;1,0,1))-1))))</f>
        <v>354.7299442533714</v>
      </c>
      <c r="L5" s="28">
        <f t="shared" ref="L5:L8" si="0">IF(J5=0,0,(K5/J5)*100)</f>
        <v>4.0851832678634974</v>
      </c>
      <c r="M5" s="29">
        <v>8300</v>
      </c>
      <c r="N5" s="30" t="s">
        <v>15</v>
      </c>
      <c r="O5" s="31"/>
      <c r="P5" s="31"/>
      <c r="Q5" s="31"/>
      <c r="R5" s="31"/>
      <c r="S5" s="38"/>
      <c r="T5" s="39"/>
      <c r="U5" s="38"/>
      <c r="V5" s="39"/>
      <c r="W5" s="38"/>
      <c r="X5" s="39"/>
      <c r="Y5" s="38"/>
      <c r="Z5" s="39"/>
      <c r="AA5" s="38"/>
      <c r="AB5" s="39"/>
      <c r="AC5" s="38"/>
      <c r="AD5" s="39"/>
      <c r="AE5" s="38"/>
      <c r="AF5" s="39"/>
    </row>
    <row r="6" spans="1:32" s="3" customFormat="1" ht="13.8" hidden="1">
      <c r="A6" s="12">
        <f>A5+1</f>
        <v>2</v>
      </c>
      <c r="B6" s="13"/>
      <c r="C6" s="14" t="s">
        <v>14</v>
      </c>
      <c r="D6" s="15">
        <v>1</v>
      </c>
      <c r="E6" s="16">
        <v>10600</v>
      </c>
      <c r="F6" s="16">
        <v>11000</v>
      </c>
      <c r="G6" s="17">
        <v>10500</v>
      </c>
      <c r="H6" s="18"/>
      <c r="I6" s="18"/>
      <c r="J6" s="28">
        <f t="shared" ref="J6:J8" si="1">ROUND(SUM(E6:I6)/(IF(E6&lt;1,0,1)+IF(F6&lt;1,0,1)+IF(G6&lt;1,0,1)+IF(H6&lt;1,0,1)+IF(I6&lt;1,0,1)),2)</f>
        <v>10700</v>
      </c>
      <c r="K6" s="29">
        <f t="shared" ref="K6:K8" si="2">IF(J6=0,0,(SQRT((IF(E6&lt;1,0,POWER((E6-J6),2))+IF(F6&lt;1,0,POWER((F6-J6),2))+IF(G6&lt;1,0,POWER((G6-J6),2))+IF(H6&lt;1,0,POWER((H6-J6),2))+IF(I6&lt;1,0,POWER((I6-J6),2)))/((IF(E6&lt;1,0,1)+IF(F6&lt;1,0,1)+IF(G6&lt;1,0,1)+IF(H6&lt;1,0,1)+IF(I6&lt;1,0,1))-1))))</f>
        <v>264.57513110645903</v>
      </c>
      <c r="L6" s="28">
        <f t="shared" si="0"/>
        <v>2.47266477669588</v>
      </c>
      <c r="M6" s="29">
        <f t="shared" ref="M6:M8" si="3">J6*D6</f>
        <v>10700</v>
      </c>
      <c r="N6" s="32"/>
      <c r="O6" s="31"/>
      <c r="P6" s="31"/>
      <c r="Q6" s="31"/>
      <c r="R6" s="31"/>
      <c r="S6" s="38"/>
      <c r="T6" s="39"/>
      <c r="U6" s="38"/>
      <c r="V6" s="39"/>
      <c r="W6" s="38"/>
      <c r="X6" s="39"/>
      <c r="Y6" s="38"/>
      <c r="Z6" s="39"/>
      <c r="AA6" s="38"/>
      <c r="AB6" s="39"/>
      <c r="AC6" s="38"/>
      <c r="AD6" s="39"/>
      <c r="AE6" s="38"/>
      <c r="AF6" s="39"/>
    </row>
    <row r="7" spans="1:32" s="3" customFormat="1" ht="13.8" hidden="1">
      <c r="A7" s="12">
        <f t="shared" ref="A7:A8" si="4">A6+1</f>
        <v>3</v>
      </c>
      <c r="B7" s="13"/>
      <c r="C7" s="14" t="s">
        <v>14</v>
      </c>
      <c r="D7" s="15">
        <v>1</v>
      </c>
      <c r="E7" s="16">
        <v>6500</v>
      </c>
      <c r="F7" s="16">
        <v>7000</v>
      </c>
      <c r="G7" s="17">
        <v>6000</v>
      </c>
      <c r="H7" s="18"/>
      <c r="I7" s="18"/>
      <c r="J7" s="28">
        <f t="shared" si="1"/>
        <v>6500</v>
      </c>
      <c r="K7" s="29">
        <f t="shared" si="2"/>
        <v>500</v>
      </c>
      <c r="L7" s="28">
        <f t="shared" si="0"/>
        <v>7.6923076923076898</v>
      </c>
      <c r="M7" s="29">
        <f t="shared" si="3"/>
        <v>6500</v>
      </c>
      <c r="N7" s="32"/>
      <c r="O7" s="31"/>
      <c r="P7" s="31"/>
      <c r="Q7" s="31"/>
      <c r="R7" s="31"/>
      <c r="S7" s="38"/>
      <c r="T7" s="39"/>
      <c r="U7" s="38"/>
      <c r="V7" s="39"/>
      <c r="W7" s="38"/>
      <c r="X7" s="39"/>
      <c r="Y7" s="38"/>
      <c r="Z7" s="39"/>
      <c r="AA7" s="38"/>
      <c r="AB7" s="39"/>
      <c r="AC7" s="38"/>
      <c r="AD7" s="39"/>
      <c r="AE7" s="38"/>
      <c r="AF7" s="39"/>
    </row>
    <row r="8" spans="1:32" s="3" customFormat="1" ht="13.8" hidden="1">
      <c r="A8" s="12">
        <f t="shared" si="4"/>
        <v>4</v>
      </c>
      <c r="B8" s="13"/>
      <c r="C8" s="14" t="s">
        <v>14</v>
      </c>
      <c r="D8" s="15">
        <v>1</v>
      </c>
      <c r="E8" s="16">
        <v>10400</v>
      </c>
      <c r="F8" s="16">
        <v>10000</v>
      </c>
      <c r="G8" s="17">
        <v>9400</v>
      </c>
      <c r="H8" s="18"/>
      <c r="I8" s="18"/>
      <c r="J8" s="28">
        <f t="shared" si="1"/>
        <v>9933.33</v>
      </c>
      <c r="K8" s="29">
        <f t="shared" si="2"/>
        <v>503.32229570127328</v>
      </c>
      <c r="L8" s="28">
        <f t="shared" si="0"/>
        <v>5.0670046771955963</v>
      </c>
      <c r="M8" s="29">
        <f t="shared" si="3"/>
        <v>9933.33</v>
      </c>
      <c r="N8" s="32"/>
      <c r="O8" s="31"/>
      <c r="P8" s="31"/>
      <c r="Q8" s="31"/>
      <c r="R8" s="31"/>
      <c r="S8" s="38"/>
      <c r="T8" s="39"/>
      <c r="U8" s="38"/>
      <c r="V8" s="39"/>
      <c r="W8" s="38"/>
      <c r="X8" s="39"/>
      <c r="Y8" s="38"/>
      <c r="Z8" s="39"/>
      <c r="AA8" s="38"/>
      <c r="AB8" s="39"/>
      <c r="AC8" s="38"/>
      <c r="AD8" s="39"/>
      <c r="AE8" s="38"/>
      <c r="AF8" s="39"/>
    </row>
    <row r="9" spans="1:32" s="3" customFormat="1" ht="19.649999999999999" customHeight="1">
      <c r="A9" s="19"/>
      <c r="B9" s="20" t="s">
        <v>16</v>
      </c>
      <c r="C9" s="21"/>
      <c r="D9" s="21"/>
      <c r="E9" s="17"/>
      <c r="F9" s="17"/>
      <c r="G9" s="17"/>
      <c r="H9" s="21"/>
      <c r="I9" s="21"/>
      <c r="J9" s="21"/>
      <c r="K9" s="21"/>
      <c r="L9" s="33"/>
      <c r="M9" s="34">
        <v>8300</v>
      </c>
      <c r="N9" s="31"/>
      <c r="O9" s="31"/>
      <c r="P9" s="35"/>
      <c r="Q9" s="35"/>
      <c r="R9" s="35"/>
      <c r="T9" s="40"/>
      <c r="V9" s="40"/>
      <c r="X9" s="40"/>
      <c r="Z9" s="40"/>
      <c r="AB9" s="40"/>
      <c r="AD9" s="40"/>
      <c r="AF9" s="40"/>
    </row>
    <row r="10" spans="1:32" ht="24" customHeight="1"/>
    <row r="11" spans="1:32" s="4" customFormat="1" ht="23.4" customHeight="1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O11" s="36"/>
      <c r="P11" s="36"/>
      <c r="Q11" s="36"/>
      <c r="R11" s="36"/>
    </row>
    <row r="12" spans="1:32" s="4" customFormat="1" ht="22.5" customHeight="1"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O12" s="36"/>
      <c r="P12" s="36"/>
      <c r="Q12" s="36"/>
      <c r="R12" s="36"/>
    </row>
    <row r="13" spans="1:32" s="4" customFormat="1" ht="22.5" customHeight="1"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O13" s="36"/>
      <c r="P13" s="36"/>
      <c r="Q13" s="36"/>
      <c r="R13" s="36"/>
    </row>
    <row r="14" spans="1:32" s="4" customFormat="1" ht="21.75" customHeight="1"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O14" s="36"/>
      <c r="P14" s="36"/>
      <c r="Q14" s="36"/>
      <c r="R14" s="36"/>
    </row>
    <row r="15" spans="1:32" ht="21.75" customHeight="1"/>
    <row r="16" spans="1:32" ht="22.5" customHeight="1"/>
    <row r="17" ht="23.4" customHeight="1"/>
    <row r="18" ht="21.75" customHeight="1"/>
    <row r="19" ht="23.4" customHeight="1"/>
    <row r="20" ht="23.4" customHeight="1"/>
    <row r="21" ht="21.75" customHeight="1"/>
    <row r="22" ht="22.5" customHeight="1"/>
    <row r="23" ht="22.5" customHeight="1"/>
    <row r="24" ht="22.5" customHeight="1"/>
    <row r="25" ht="22.5" customHeight="1"/>
    <row r="26" ht="22.5" customHeight="1"/>
    <row r="27" ht="32.25" customHeight="1"/>
    <row r="28" ht="24.75" customHeight="1"/>
    <row r="29" ht="22.5" customHeight="1"/>
    <row r="30" ht="23.4" customHeight="1"/>
    <row r="31" ht="23.4" customHeight="1"/>
    <row r="32" ht="21" customHeight="1"/>
  </sheetData>
  <mergeCells count="4">
    <mergeCell ref="B1:M1"/>
    <mergeCell ref="B2:M2"/>
    <mergeCell ref="B3:M3"/>
    <mergeCell ref="A11:M11"/>
  </mergeCells>
  <pageMargins left="0.39370078740157499" right="0" top="0.35433070866141703" bottom="0.74803149606299202" header="0.31496062992126" footer="0.31496062992126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OEM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Нонна Алексеевна Сурова</dc:creator>
  <cp:lastModifiedBy>Пользователь</cp:lastModifiedBy>
  <cp:lastPrinted>2026-04-10T10:26:34Z</cp:lastPrinted>
  <dcterms:created xsi:type="dcterms:W3CDTF">2019-07-23T10:13:00Z</dcterms:created>
  <dcterms:modified xsi:type="dcterms:W3CDTF">2026-05-14T08:45:47Z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3D71E921638D430FAC9B216AA57FB3F0_13</vt:lpwstr>
  </property>
  <property fmtid="{D5CDD505-2E9C-101B-9397-08002B2CF9AE}" pid="3" name="KSOProductBuildVer">
    <vt:lpwstr>1049-12.2.0.23155</vt:lpwstr>
  </property>
</Properties>
</file>