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горзаказ\03112019 683\договора 2026\аптечки\"/>
    </mc:Choice>
  </mc:AlternateContent>
  <bookViews>
    <workbookView xWindow="-108" yWindow="-108" windowWidth="23256" windowHeight="12456"/>
  </bookViews>
  <sheets>
    <sheet name="Расчет НМЦК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  <c r="H5" i="1"/>
  <c r="F5" i="1"/>
  <c r="K5" i="1" l="1"/>
  <c r="L5" i="1"/>
  <c r="O5" i="1" s="1"/>
  <c r="I6" i="1"/>
  <c r="G6" i="1"/>
  <c r="E6" i="1"/>
</calcChain>
</file>

<file path=xl/sharedStrings.xml><?xml version="1.0" encoding="utf-8"?>
<sst xmlns="http://schemas.openxmlformats.org/spreadsheetml/2006/main" count="26" uniqueCount="22">
  <si>
    <t>№ п/п</t>
  </si>
  <si>
    <t>Наименование объекта закупки</t>
  </si>
  <si>
    <t>Цена за единицу</t>
  </si>
  <si>
    <t>Средняя цена за единицу</t>
  </si>
  <si>
    <t>Количество</t>
  </si>
  <si>
    <t>ИТОГО:</t>
  </si>
  <si>
    <t>Коэффициент вариации</t>
  </si>
  <si>
    <t>Проверка коэффициента вариации (не должен быть выше 33 %)</t>
  </si>
  <si>
    <t>ОК</t>
  </si>
  <si>
    <t>Превышение</t>
  </si>
  <si>
    <t>Единица измерения</t>
  </si>
  <si>
    <t>Стоимость, руб.</t>
  </si>
  <si>
    <t>Цена из КП БЕЗ НДС</t>
  </si>
  <si>
    <t>Цена с НДС</t>
  </si>
  <si>
    <t>Если в КП цены БЕЗ НДС,        то нужен пересчет</t>
  </si>
  <si>
    <t>РАСЧЕТ НАЧАЛЬНОЙ (МАКСИМАЛЬНОЙ) ЦЕНЫ ДОГОВОРА</t>
  </si>
  <si>
    <t>Наименьшая цена Договора, предложенная поставщиком (подрядчиком, исполнителем), составила:</t>
  </si>
  <si>
    <t>ИЦИ 1</t>
  </si>
  <si>
    <t>шт</t>
  </si>
  <si>
    <t>Денисков Д.А.</t>
  </si>
  <si>
    <t>И.о.директора ГБОУ школа № 683 Приморского района Санкт-Петербурга     ___________________________________</t>
  </si>
  <si>
    <t>Аптечка первой помощи работникам, по приказу №262н, металлический шкаф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</si>
</sst>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 wrapText="1"/>
    </xf>
    <xf numFmtId="43" fontId="4" fillId="0" borderId="12" xfId="0" applyNumberFormat="1" applyFont="1" applyBorder="1" applyAlignment="1">
      <alignment horizontal="center" vertical="center"/>
    </xf>
    <xf numFmtId="4" fontId="5" fillId="0" borderId="12" xfId="0" applyNumberFormat="1" applyFont="1" applyBorder="1" applyAlignment="1">
      <alignment horizontal="center" vertical="center" wrapText="1"/>
    </xf>
    <xf numFmtId="4" fontId="5" fillId="3" borderId="12" xfId="1" applyNumberFormat="1" applyFont="1" applyFill="1" applyBorder="1" applyAlignment="1">
      <alignment horizontal="center" vertical="center"/>
    </xf>
    <xf numFmtId="4" fontId="5" fillId="0" borderId="1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3" fontId="8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left"/>
    </xf>
  </cellXfs>
  <cellStyles count="2">
    <cellStyle name="Обычный" xfId="0" builtinId="0"/>
    <cellStyle name="Финансовый" xfId="1" builtinId="3"/>
  </cellStyles>
  <dxfs count="2"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S13"/>
  <sheetViews>
    <sheetView tabSelected="1" zoomScale="90" zoomScaleNormal="90" workbookViewId="0">
      <selection activeCell="D25" sqref="D25"/>
    </sheetView>
  </sheetViews>
  <sheetFormatPr defaultRowHeight="14.4" x14ac:dyDescent="0.3"/>
  <cols>
    <col min="2" max="2" width="1.5546875" customWidth="1"/>
    <col min="3" max="3" width="11.77734375" customWidth="1"/>
    <col min="4" max="4" width="35.109375" style="1" customWidth="1"/>
    <col min="5" max="5" width="16.33203125" customWidth="1"/>
    <col min="6" max="6" width="13.33203125" customWidth="1"/>
    <col min="7" max="7" width="14.44140625" customWidth="1"/>
    <col min="8" max="8" width="13.33203125" customWidth="1"/>
    <col min="9" max="9" width="15.6640625" customWidth="1"/>
    <col min="10" max="10" width="13" customWidth="1"/>
    <col min="11" max="11" width="16" customWidth="1"/>
    <col min="12" max="12" width="13" customWidth="1"/>
    <col min="13" max="13" width="7.88671875" customWidth="1"/>
    <col min="14" max="14" width="9.109375" customWidth="1"/>
    <col min="15" max="15" width="23.5546875" style="2" customWidth="1"/>
    <col min="17" max="17" width="28" style="2" hidden="1" customWidth="1"/>
    <col min="18" max="19" width="12.6640625" hidden="1" customWidth="1"/>
  </cols>
  <sheetData>
    <row r="1" spans="3:19" ht="15" thickBot="1" x14ac:dyDescent="0.35"/>
    <row r="2" spans="3:19" ht="15" thickBot="1" x14ac:dyDescent="0.35">
      <c r="C2" s="25" t="s">
        <v>15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  <c r="Q2" s="3" t="s">
        <v>8</v>
      </c>
      <c r="R2" s="28" t="s">
        <v>14</v>
      </c>
      <c r="S2" s="29"/>
    </row>
    <row r="3" spans="3:19" ht="15" thickBot="1" x14ac:dyDescent="0.35">
      <c r="Q3" s="4" t="s">
        <v>9</v>
      </c>
      <c r="R3" s="30"/>
      <c r="S3" s="31"/>
    </row>
    <row r="4" spans="3:19" ht="43.2" x14ac:dyDescent="0.3">
      <c r="C4" s="16" t="s">
        <v>0</v>
      </c>
      <c r="D4" s="16" t="s">
        <v>1</v>
      </c>
      <c r="E4" s="17" t="s">
        <v>17</v>
      </c>
      <c r="F4" s="16" t="s">
        <v>2</v>
      </c>
      <c r="G4" s="17" t="s">
        <v>17</v>
      </c>
      <c r="H4" s="16" t="s">
        <v>2</v>
      </c>
      <c r="I4" s="17" t="s">
        <v>17</v>
      </c>
      <c r="J4" s="16" t="s">
        <v>2</v>
      </c>
      <c r="K4" s="16" t="s">
        <v>6</v>
      </c>
      <c r="L4" s="16" t="s">
        <v>3</v>
      </c>
      <c r="M4" s="16" t="s">
        <v>4</v>
      </c>
      <c r="N4" s="16" t="s">
        <v>10</v>
      </c>
      <c r="O4" s="16" t="s">
        <v>11</v>
      </c>
      <c r="Q4" s="5" t="s">
        <v>7</v>
      </c>
      <c r="R4" s="7" t="s">
        <v>12</v>
      </c>
      <c r="S4" s="8" t="s">
        <v>13</v>
      </c>
    </row>
    <row r="5" spans="3:19" ht="46.8" customHeight="1" x14ac:dyDescent="0.3">
      <c r="C5" s="15">
        <v>1</v>
      </c>
      <c r="D5" s="18" t="s">
        <v>21</v>
      </c>
      <c r="E5" s="20">
        <v>39942.589999999997</v>
      </c>
      <c r="F5" s="20">
        <f>E5/M5</f>
        <v>6657.0983333333324</v>
      </c>
      <c r="G5" s="20">
        <v>39241.839999999997</v>
      </c>
      <c r="H5" s="20">
        <f>G5/M5</f>
        <v>6540.3066666666664</v>
      </c>
      <c r="I5" s="20">
        <v>35037.360000000001</v>
      </c>
      <c r="J5" s="20">
        <f>I5/M5</f>
        <v>5839.56</v>
      </c>
      <c r="K5" s="21">
        <f t="shared" ref="K5" si="0">STDEV(F5,H5,J5)/AVERAGE(F5,H5,J5)</f>
        <v>6.9679837000059627E-2</v>
      </c>
      <c r="L5" s="21">
        <f t="shared" ref="L5" si="1">ROUND((F5+H5+J5)/3,2)</f>
        <v>6345.66</v>
      </c>
      <c r="M5" s="20">
        <v>6</v>
      </c>
      <c r="N5" s="22" t="s">
        <v>18</v>
      </c>
      <c r="O5" s="21">
        <f t="shared" ref="O5" si="2">L5*M5</f>
        <v>38073.96</v>
      </c>
      <c r="Q5" s="6"/>
      <c r="R5" s="9"/>
      <c r="S5" s="10"/>
    </row>
    <row r="6" spans="3:19" x14ac:dyDescent="0.3">
      <c r="C6" s="33"/>
      <c r="D6" s="33"/>
      <c r="E6" s="19">
        <f>SUM(E5:E5)</f>
        <v>39942.589999999997</v>
      </c>
      <c r="F6" s="15"/>
      <c r="G6" s="19">
        <f>SUM(G5:G5)</f>
        <v>39241.839999999997</v>
      </c>
      <c r="H6" s="15"/>
      <c r="I6" s="19">
        <f>SUM(I5:I5)</f>
        <v>35037.360000000001</v>
      </c>
      <c r="J6" s="15"/>
      <c r="K6" s="15"/>
      <c r="L6" s="32" t="s">
        <v>5</v>
      </c>
      <c r="M6" s="32"/>
      <c r="N6" s="32"/>
      <c r="O6" s="21">
        <v>38073.96</v>
      </c>
    </row>
    <row r="7" spans="3:19" x14ac:dyDescent="0.3">
      <c r="C7" s="11"/>
      <c r="D7" s="23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3:19" ht="20.399999999999999" x14ac:dyDescent="0.3">
      <c r="C8" s="34" t="s">
        <v>16</v>
      </c>
      <c r="D8" s="34"/>
      <c r="E8" s="34"/>
      <c r="F8" s="34"/>
      <c r="G8" s="34"/>
      <c r="H8" s="34"/>
      <c r="I8" s="34"/>
      <c r="J8" s="34"/>
      <c r="K8" s="34"/>
      <c r="L8" s="34"/>
      <c r="M8" s="35">
        <v>35037.360000000001</v>
      </c>
      <c r="N8" s="35"/>
      <c r="O8" s="35"/>
    </row>
    <row r="9" spans="3:19" x14ac:dyDescent="0.3">
      <c r="C9" s="12"/>
      <c r="D9" s="13"/>
      <c r="E9" s="12"/>
      <c r="F9" s="12"/>
      <c r="G9" s="12"/>
      <c r="H9" s="12"/>
      <c r="I9" s="12"/>
      <c r="J9" s="12"/>
      <c r="K9" s="12"/>
      <c r="L9" s="12"/>
      <c r="M9" s="12"/>
      <c r="N9" s="12"/>
      <c r="O9" s="14"/>
    </row>
    <row r="12" spans="3:19" ht="21" x14ac:dyDescent="0.4">
      <c r="C12" s="36" t="s">
        <v>20</v>
      </c>
      <c r="D12" s="36"/>
      <c r="E12" s="36"/>
      <c r="F12" s="36"/>
      <c r="G12" s="36"/>
      <c r="H12" s="36"/>
      <c r="I12" s="36"/>
      <c r="J12" s="36" t="s">
        <v>19</v>
      </c>
      <c r="K12" s="36"/>
      <c r="L12" s="36"/>
    </row>
    <row r="13" spans="3:19" x14ac:dyDescent="0.3">
      <c r="E13" s="24"/>
      <c r="F13" s="24"/>
      <c r="G13" s="24"/>
      <c r="H13" s="24"/>
      <c r="I13" s="24"/>
      <c r="J13" s="24"/>
      <c r="K13" s="24"/>
      <c r="L13" s="24"/>
      <c r="M13" s="24"/>
    </row>
  </sheetData>
  <mergeCells count="9">
    <mergeCell ref="E13:M13"/>
    <mergeCell ref="C2:O2"/>
    <mergeCell ref="R2:S3"/>
    <mergeCell ref="L6:N6"/>
    <mergeCell ref="C6:D6"/>
    <mergeCell ref="C8:L8"/>
    <mergeCell ref="M8:O8"/>
    <mergeCell ref="J12:L12"/>
    <mergeCell ref="C12:I12"/>
  </mergeCells>
  <conditionalFormatting sqref="Q5">
    <cfRule type="cellIs" dxfId="1" priority="5" operator="equal">
      <formula>$Q$3</formula>
    </cfRule>
    <cfRule type="cellIs" dxfId="0" priority="6" operator="equal">
      <formula>$Q$2</formula>
    </cfRule>
  </conditionalFormatting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Кытманов</dc:creator>
  <cp:lastModifiedBy>Elena</cp:lastModifiedBy>
  <cp:lastPrinted>2025-09-25T07:30:35Z</cp:lastPrinted>
  <dcterms:created xsi:type="dcterms:W3CDTF">2022-03-03T13:37:14Z</dcterms:created>
  <dcterms:modified xsi:type="dcterms:W3CDTF">2026-05-14T07:07:36Z</dcterms:modified>
</cp:coreProperties>
</file>