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35" windowWidth="13290" windowHeight="7275" tabRatio="763" activeTab="5"/>
  </bookViews>
  <sheets>
    <sheet name="Справочник лекарств" sheetId="7" r:id="rId1"/>
    <sheet name="тарифный метод (только ЖНВЛП)" sheetId="2" r:id="rId2"/>
    <sheet name="Средневзвешенная" sheetId="8" r:id="rId3"/>
    <sheet name="анализ рынка" sheetId="1" r:id="rId4"/>
    <sheet name="Выбор минимального значения" sheetId="6" r:id="rId5"/>
    <sheet name="РНМЦД" sheetId="4" r:id="rId6"/>
  </sheets>
  <definedNames>
    <definedName name="_xlnm._FilterDatabase" localSheetId="1" hidden="1">'тарифный метод (только ЖНВЛП)'!$A$8:$K$8</definedName>
  </definedNames>
  <calcPr calcId="145621"/>
</workbook>
</file>

<file path=xl/calcChain.xml><?xml version="1.0" encoding="utf-8"?>
<calcChain xmlns="http://schemas.openxmlformats.org/spreadsheetml/2006/main">
  <c r="O12" i="4" l="1"/>
  <c r="H5" i="6"/>
  <c r="H10" i="1"/>
  <c r="H7" i="8"/>
  <c r="D7" i="8"/>
  <c r="E7" i="8"/>
  <c r="H10" i="2"/>
  <c r="H11" i="2"/>
  <c r="H12" i="2"/>
  <c r="H13" i="2"/>
  <c r="H9" i="2"/>
  <c r="O13" i="4" l="1"/>
  <c r="J12" i="4"/>
  <c r="O10" i="1"/>
  <c r="P10" i="1" s="1"/>
  <c r="K10" i="1"/>
  <c r="L10" i="1"/>
  <c r="G10" i="1"/>
  <c r="K12" i="4" l="1"/>
  <c r="M12" i="4" s="1"/>
  <c r="I15" i="4"/>
  <c r="I5" i="6"/>
  <c r="F8" i="8" l="1"/>
</calcChain>
</file>

<file path=xl/sharedStrings.xml><?xml version="1.0" encoding="utf-8"?>
<sst xmlns="http://schemas.openxmlformats.org/spreadsheetml/2006/main" count="177" uniqueCount="109">
  <si>
    <t>№ п/п</t>
  </si>
  <si>
    <t>МНН или при отсутствии МНН химическое, группировочное наименование Товара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</si>
  <si>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</si>
  <si>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</si>
  <si>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РАСЧЕТ НАЧАЛЬНОЙ (МАКСИМАЛЬНОЙ) ЦЕНЫ ДОГОВОРА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</si>
  <si>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</si>
  <si>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</si>
  <si>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</si>
  <si>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Минимальное значение НМЦ Товара за единицу измерения, руб.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</si>
  <si>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</si>
  <si>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</si>
  <si>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</si>
  <si>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</si>
  <si>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</si>
  <si>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</si>
  <si>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</si>
  <si>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</si>
  <si>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</si>
  <si>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</si>
  <si>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</si>
  <si>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</si>
  <si>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</si>
  <si>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</si>
  <si>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</si>
  <si>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</si>
  <si>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Нет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</si>
  <si>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</si>
  <si>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</si>
  <si>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</si>
  <si>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</si>
  <si>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</si>
  <si>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</si>
  <si>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 xml:space="preserve">Начальная (максимальная) цена договора составляет: 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</si>
  <si>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</si>
  <si>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</si>
  <si>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</si>
  <si>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2021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</si>
  <si>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>Количество в потребительской упаковке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</si>
  <si>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</si>
  <si>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</si>
  <si>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</si>
  <si>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Цена с НДС *</t>
  </si>
  <si>
    <t>Наценка оптовая **</t>
  </si>
  <si>
    <t xml:space="preserve">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
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</si>
  <si>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</si>
  <si>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      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</si>
  <si>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         В целях получения ценовой информации в отношении поставляемого товара для определения НМЦК был направлен запрос от 19.02.2021 №120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</t>
  </si>
  <si>
    <t>Наименьшая цена единицы лекарственного препараты</t>
  </si>
  <si>
    <t>Номер фармацевтической организации, дата КП, цена без учета  НДС 10 % и оптовой надбавки, руб.</t>
  </si>
  <si>
    <t>Цена за упаковку, руб.</t>
  </si>
  <si>
    <t xml:space="preserve">в) Расчет средневзвешенной цены на основании всех заключенных заказчиком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→  Официальный сайт Единой информационной системы в сфере закупок zakupki.gov.ru </t>
  </si>
  <si>
    <t>Расчет средневзвешенной цены по контрактам (в случае заключения единственного контракта – цены по контракту)</t>
  </si>
  <si>
    <t>Количество упаковок</t>
  </si>
  <si>
    <t>Количество штук в упаковке</t>
  </si>
  <si>
    <t>Количество штук всего</t>
  </si>
  <si>
    <t xml:space="preserve">Цена **по контракту за упаковку без НДС и оптовой надбавки, руб </t>
  </si>
  <si>
    <t>Номер сведений о контракте (реестровой записи) и даты заключения контракта</t>
  </si>
  <si>
    <t>Примечание</t>
  </si>
  <si>
    <t>а)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</si>
  <si>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</si>
  <si>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 xml:space="preserve">б)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</si>
  <si>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>Всего</t>
  </si>
  <si>
    <t>Торговое наименование, дозировка, лекарственная форма</t>
  </si>
  <si>
    <t>Да</t>
  </si>
  <si>
    <t xml:space="preserve">б)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 </t>
  </si>
  <si>
    <t xml:space="preserve">Применялись 2 метода расчета: </t>
  </si>
  <si>
    <t>Не применялись 2 метода:</t>
  </si>
  <si>
    <t>Код МНН</t>
  </si>
  <si>
    <t>Приложение №2 к извещению об осуществлении закупки</t>
  </si>
  <si>
    <t>Начальник ООЗ___________________/Н.Н. Сальникова/</t>
  </si>
  <si>
    <t>Объект закупки: Поставка лекарственного препарата для медицинского применения Макрогол</t>
  </si>
  <si>
    <t>Макрогол</t>
  </si>
  <si>
    <t>21.20.10.115-000011-1-00032-0000000000000</t>
  </si>
  <si>
    <t>г (г действующего вещества)</t>
  </si>
  <si>
    <t>Порошок для приготовления раствора для приема внутрь</t>
  </si>
  <si>
    <t>64000 мг
ГРЛС: 64 г</t>
  </si>
  <si>
    <t>Фортранс®</t>
  </si>
  <si>
    <t>П N014306/01</t>
  </si>
  <si>
    <t>Эндолаксофф</t>
  </si>
  <si>
    <t>ЛП-№(002874)-(РГ-RU)</t>
  </si>
  <si>
    <t>Д-ФОРЖЕКТ</t>
  </si>
  <si>
    <t>Кол-во г (г действующего вещества),  в 1 упаковке</t>
  </si>
  <si>
    <t>Расчетная цена за единицу измерения (г (г действующего вещества)), руб.</t>
  </si>
  <si>
    <t>в)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  - данный метод не применяется так как лекарственный препарат Макрогол не приобретался Заказчиком в течение 12 месяцев.</t>
  </si>
  <si>
    <t xml:space="preserve"> г)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- данный метод не применяется так как на момент формирования НМЦК (от 05.2025) информация о референтной цене на официальном сайте Единой информационной системы в сфере закупок (http://zakupki.gov.ru): отсутствует. </t>
  </si>
  <si>
    <t>дата расчета 12.05.2025</t>
  </si>
  <si>
    <t>Экономист _______________________ / С.А. Карпова/</t>
  </si>
  <si>
    <t>порошок для приготовления раствора для приема внутрь, 64 г, 73.69 г - пакеты (4)  - пачки картонные</t>
  </si>
  <si>
    <t xml:space="preserve">Вл.Вып.к.Перв.Уп.Втор.Уп.Пр.Общество с ограниченной ответственностью "ФАРМАКОР ПРОДАКШН" (ООО "ФАРМАКОР ПРОДАКШН"), Россия (7802114781); </t>
  </si>
  <si>
    <t>25.06.2024 
898/20-24</t>
  </si>
  <si>
    <t>порошок для приготовления раствора для приема внутрь, 64 г, 73.69 г - пакетик (4)  - пачка картонная</t>
  </si>
  <si>
    <t xml:space="preserve">Вл.Ипсен Консьюмер Хелскеа САС, Франция (FR86479322356); Вып.к.Перв.Уп.Втор.Уп.Пр.Бофур Ипсен Индастри, Франция (FR79542950118); </t>
  </si>
  <si>
    <t>ЛП-№(005410)-(РГ-RU)</t>
  </si>
  <si>
    <t>31.01.2025 
41/1/20-25/ОС-подтв</t>
  </si>
  <si>
    <t>порошок для приготовления раствора для приема внутрь, 64 г, 73.69 г - пакетик (4)  - пачка  картонная</t>
  </si>
  <si>
    <t>Эндолаксофф®</t>
  </si>
  <si>
    <t>28.05.2025 
25-7-4325596-изм</t>
  </si>
  <si>
    <t>порошок для приготовления раствора для приема внутрь, 64 г, 1 шт. - пакеты (4)  - пачки картонные</t>
  </si>
  <si>
    <t xml:space="preserve">Вл.Вып.к.Перв.Уп.Втор.Уп.Пр.Республиканское производственное унитарное предприятие "АКАДЕМФАРМ", Республика Беларусь (191209942); </t>
  </si>
  <si>
    <t>ЛП-№(006972)-(РГ-RU)</t>
  </si>
  <si>
    <t>27.10.2025 
1770/20-25/ОС</t>
  </si>
  <si>
    <t>Фортранс Порошок для приготовления раствора для приема внутрь 64 г, 73,69г-пакетик (4)</t>
  </si>
  <si>
    <t>Требования заказчика об уплате неустойки (штрафа, пени)
25 от 05-08-2025, Требования заказчика об уплате неустойки (штрафа, пени)
918 от 10-06-2025</t>
  </si>
  <si>
    <t>Цена **по  контракту за ед.изм.  без НДС и оптовой надбавки, руб</t>
  </si>
  <si>
    <t>№ 25139 от 29.05.2026 , рнк 1401225E00139 (ООО «ЦМБ»)</t>
  </si>
  <si>
    <t>цна,рассчитанная по данному методу не может быть использована, так как к контрату были применены штрафные санкции</t>
  </si>
  <si>
    <t>Коммерческое предложение от 08.05.2025 №628</t>
  </si>
  <si>
    <t>Коммерческое предложение от 08.05.2025 №629</t>
  </si>
  <si>
    <t>вх.№24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</si>
</sst>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₽&quot;"/>
    <numFmt numFmtId="165" formatCode="#,##0.000"/>
    <numFmt numFmtId="166" formatCode="0.000"/>
    <numFmt numFmtId="167" formatCode="[$-10419]###\ ###"/>
    <numFmt numFmtId="168" formatCode="[$-10419]###\ ###\ ##0.0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u/>
      <sz val="10.5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.5"/>
      <name val="Times New Roman"/>
      <family val="1"/>
      <charset val="204"/>
    </font>
    <font>
      <sz val="11.5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Calibri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5" fillId="3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2" fontId="3" fillId="0" borderId="0" xfId="0" applyNumberFormat="1" applyFont="1" applyAlignment="1">
      <alignment wrapText="1"/>
    </xf>
    <xf numFmtId="0" fontId="3" fillId="0" borderId="0" xfId="0" applyFont="1" applyAlignment="1">
      <alignment horizontal="left" vertical="top" wrapText="1"/>
    </xf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2" fontId="5" fillId="0" borderId="0" xfId="0" applyNumberFormat="1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7" fillId="0" borderId="0" xfId="0" applyFont="1"/>
    <xf numFmtId="0" fontId="9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wrapText="1"/>
    </xf>
    <xf numFmtId="0" fontId="5" fillId="4" borderId="0" xfId="0" applyFont="1" applyFill="1" applyBorder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5" fillId="4" borderId="0" xfId="0" applyFont="1" applyFill="1" applyAlignment="1">
      <alignment horizontal="left"/>
    </xf>
    <xf numFmtId="0" fontId="16" fillId="0" borderId="0" xfId="0" applyFont="1"/>
    <xf numFmtId="0" fontId="17" fillId="0" borderId="0" xfId="0" applyFont="1"/>
    <xf numFmtId="14" fontId="1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5" fontId="3" fillId="0" borderId="0" xfId="0" applyNumberFormat="1" applyFont="1"/>
    <xf numFmtId="0" fontId="3" fillId="0" borderId="0" xfId="0" applyFont="1" applyBorder="1"/>
    <xf numFmtId="2" fontId="3" fillId="0" borderId="0" xfId="0" applyNumberFormat="1" applyFont="1" applyBorder="1"/>
    <xf numFmtId="4" fontId="3" fillId="0" borderId="0" xfId="0" applyNumberFormat="1" applyFont="1" applyBorder="1"/>
    <xf numFmtId="4" fontId="5" fillId="5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 applyProtection="1">
      <alignment horizontal="center" vertical="center" wrapText="1" readingOrder="1"/>
      <protection locked="0"/>
    </xf>
    <xf numFmtId="2" fontId="18" fillId="6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18" fillId="6" borderId="2" xfId="0" applyFont="1" applyFill="1" applyBorder="1" applyAlignment="1" applyProtection="1">
      <alignment horizontal="center" vertical="center" wrapText="1" readingOrder="1"/>
      <protection locked="0"/>
    </xf>
    <xf numFmtId="0" fontId="19" fillId="0" borderId="0" xfId="0" applyFont="1"/>
    <xf numFmtId="0" fontId="13" fillId="0" borderId="0" xfId="0" applyFont="1" applyAlignment="1">
      <alignment vertical="top" wrapText="1"/>
    </xf>
    <xf numFmtId="165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2" fontId="3" fillId="0" borderId="0" xfId="0" applyNumberFormat="1" applyFont="1"/>
    <xf numFmtId="166" fontId="3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5" fillId="4" borderId="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/>
    </xf>
    <xf numFmtId="0" fontId="5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vertical="top" wrapText="1"/>
    </xf>
    <xf numFmtId="0" fontId="20" fillId="0" borderId="0" xfId="0" applyFont="1" applyBorder="1" applyAlignment="1" applyProtection="1">
      <alignment horizontal="center" vertical="top" wrapText="1" readingOrder="1"/>
      <protection locked="0"/>
    </xf>
    <xf numFmtId="14" fontId="20" fillId="0" borderId="0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18" fillId="0" borderId="5" xfId="0" applyFont="1" applyBorder="1" applyAlignment="1" applyProtection="1">
      <alignment horizontal="left" vertical="top" wrapText="1" readingOrder="1"/>
      <protection locked="0"/>
    </xf>
    <xf numFmtId="0" fontId="18" fillId="0" borderId="6" xfId="0" applyFont="1" applyBorder="1" applyAlignment="1" applyProtection="1">
      <alignment vertical="top" wrapText="1" readingOrder="1"/>
      <protection locked="0"/>
    </xf>
    <xf numFmtId="167" fontId="18" fillId="0" borderId="6" xfId="0" applyNumberFormat="1" applyFont="1" applyBorder="1" applyAlignment="1" applyProtection="1">
      <alignment horizontal="center" vertical="top" wrapText="1" readingOrder="1"/>
      <protection locked="0"/>
    </xf>
    <xf numFmtId="168" fontId="18" fillId="0" borderId="7" xfId="0" applyNumberFormat="1" applyFont="1" applyBorder="1" applyAlignment="1" applyProtection="1">
      <alignment vertical="top" wrapText="1" readingOrder="1"/>
      <protection locked="0"/>
    </xf>
    <xf numFmtId="0" fontId="18" fillId="0" borderId="8" xfId="0" applyFont="1" applyBorder="1" applyAlignment="1" applyProtection="1">
      <alignment vertical="top" wrapText="1" readingOrder="1"/>
      <protection locked="0"/>
    </xf>
    <xf numFmtId="0" fontId="18" fillId="5" borderId="5" xfId="0" applyFont="1" applyFill="1" applyBorder="1" applyAlignment="1" applyProtection="1">
      <alignment horizontal="left" vertical="top" wrapText="1" readingOrder="1"/>
      <protection locked="0"/>
    </xf>
    <xf numFmtId="0" fontId="18" fillId="5" borderId="6" xfId="0" applyFont="1" applyFill="1" applyBorder="1" applyAlignment="1" applyProtection="1">
      <alignment vertical="top" wrapText="1" readingOrder="1"/>
      <protection locked="0"/>
    </xf>
    <xf numFmtId="167" fontId="18" fillId="5" borderId="6" xfId="0" applyNumberFormat="1" applyFont="1" applyFill="1" applyBorder="1" applyAlignment="1" applyProtection="1">
      <alignment horizontal="center" vertical="top" wrapText="1" readingOrder="1"/>
      <protection locked="0"/>
    </xf>
    <xf numFmtId="168" fontId="18" fillId="5" borderId="7" xfId="0" applyNumberFormat="1" applyFont="1" applyFill="1" applyBorder="1" applyAlignment="1" applyProtection="1">
      <alignment vertical="top" wrapText="1" readingOrder="1"/>
      <protection locked="0"/>
    </xf>
    <xf numFmtId="0" fontId="3" fillId="5" borderId="1" xfId="0" applyFont="1" applyFill="1" applyBorder="1" applyAlignment="1">
      <alignment vertical="top" wrapText="1"/>
    </xf>
    <xf numFmtId="0" fontId="18" fillId="5" borderId="8" xfId="0" applyFont="1" applyFill="1" applyBorder="1" applyAlignment="1" applyProtection="1">
      <alignment vertical="top" wrapText="1" readingOrder="1"/>
      <protection locked="0"/>
    </xf>
    <xf numFmtId="0" fontId="18" fillId="5" borderId="7" xfId="0" applyFont="1" applyFill="1" applyBorder="1" applyAlignment="1" applyProtection="1">
      <alignment horizontal="center" vertical="top" wrapText="1" readingOrder="1"/>
      <protection locked="0"/>
    </xf>
    <xf numFmtId="0" fontId="18" fillId="0" borderId="7" xfId="0" applyFont="1" applyBorder="1" applyAlignment="1" applyProtection="1">
      <alignment horizontal="center" vertical="top" wrapText="1" readingOrder="1"/>
      <protection locked="0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13" fillId="0" borderId="0" xfId="0" applyFont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5</xdr:row>
      <xdr:rowOff>26670</xdr:rowOff>
    </xdr:from>
    <xdr:to>
      <xdr:col>5</xdr:col>
      <xdr:colOff>1244871</xdr:colOff>
      <xdr:row>6</xdr:row>
      <xdr:rowOff>7620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zoomScale="85" zoomScaleNormal="85" workbookViewId="0">
      <selection activeCell="J21" sqref="J21"/>
    </sheetView>
  </sheetViews>
  <sheetFormatPr defaultColWidth="8.85546875" defaultRowHeight="12.75" x14ac:dyDescent="0.25"/>
  <cols>
    <col min="1" max="1" width="4.85546875" style="1" customWidth="1"/>
    <col min="2" max="2" width="28.5703125" style="1" customWidth="1"/>
    <col min="3" max="3" width="21.140625" style="1" customWidth="1"/>
    <col min="4" max="4" width="17.42578125" style="1" customWidth="1"/>
    <col min="5" max="5" width="41.85546875" style="1" customWidth="1"/>
    <col min="6" max="6" width="18.85546875" style="1" customWidth="1"/>
    <col min="7" max="7" width="32.140625" style="1" customWidth="1"/>
    <col min="8" max="8" width="31.42578125" style="1" customWidth="1"/>
    <col min="9" max="9" width="15.85546875" style="1" customWidth="1"/>
    <col min="10" max="13" width="8.85546875" style="1"/>
    <col min="14" max="14" width="8.7109375" style="1" customWidth="1"/>
    <col min="15" max="16384" width="8.85546875" style="1"/>
  </cols>
  <sheetData>
    <row r="1" spans="1:8" ht="15" x14ac:dyDescent="0.25">
      <c r="A1" s="24"/>
      <c r="B1" s="24"/>
      <c r="C1" s="24"/>
      <c r="D1" s="24"/>
      <c r="E1" s="24"/>
      <c r="F1" s="24"/>
      <c r="G1" s="24"/>
      <c r="H1" s="24"/>
    </row>
    <row r="2" spans="1:8" ht="44.45" customHeight="1" x14ac:dyDescent="0.25">
      <c r="A2" s="92" t="s">
        <v>22</v>
      </c>
      <c r="B2" s="92"/>
      <c r="C2" s="92"/>
      <c r="D2" s="92"/>
      <c r="E2" s="92"/>
      <c r="F2" s="92"/>
      <c r="G2" s="92"/>
      <c r="H2" s="92"/>
    </row>
    <row r="3" spans="1:8" ht="69.75" customHeight="1" x14ac:dyDescent="0.25">
      <c r="A3" s="93" t="s">
        <v>59</v>
      </c>
      <c r="B3" s="93"/>
      <c r="C3" s="93"/>
      <c r="D3" s="93"/>
      <c r="E3" s="93"/>
      <c r="F3" s="93"/>
      <c r="G3" s="93"/>
      <c r="H3" s="93"/>
    </row>
    <row r="4" spans="1:8" ht="15" x14ac:dyDescent="0.25">
      <c r="A4" s="24"/>
      <c r="B4" s="24"/>
      <c r="C4" s="24"/>
      <c r="D4" s="24"/>
      <c r="E4" s="24"/>
      <c r="F4" s="24"/>
      <c r="G4" s="24"/>
      <c r="H4" s="24"/>
    </row>
    <row r="5" spans="1:8" ht="32.25" customHeight="1" x14ac:dyDescent="0.25">
      <c r="A5" s="94" t="s">
        <v>33</v>
      </c>
      <c r="B5" s="94"/>
      <c r="C5" s="94"/>
      <c r="D5" s="94"/>
      <c r="E5" s="94"/>
      <c r="F5" s="94"/>
      <c r="G5" s="94"/>
      <c r="H5" s="94"/>
    </row>
    <row r="6" spans="1:8" ht="15" x14ac:dyDescent="0.25">
      <c r="A6" s="24"/>
      <c r="B6" s="24"/>
      <c r="C6" s="24"/>
      <c r="D6" s="24"/>
      <c r="E6" s="24"/>
      <c r="F6" s="24"/>
      <c r="G6" s="24"/>
      <c r="H6" s="24"/>
    </row>
    <row r="7" spans="1:8" s="24" customFormat="1" ht="90" x14ac:dyDescent="0.25">
      <c r="A7" s="39" t="s">
        <v>0</v>
      </c>
      <c r="B7" s="38" t="s">
        <v>1</v>
      </c>
      <c r="C7" s="38" t="s">
        <v>14</v>
      </c>
      <c r="D7" s="38" t="s">
        <v>15</v>
      </c>
      <c r="E7" s="40" t="s">
        <v>16</v>
      </c>
      <c r="F7" s="38" t="s">
        <v>17</v>
      </c>
      <c r="G7" s="38" t="s">
        <v>18</v>
      </c>
      <c r="H7" s="38" t="s">
        <v>19</v>
      </c>
    </row>
    <row r="8" spans="1:8" s="52" customFormat="1" ht="71.25" customHeight="1" x14ac:dyDescent="0.25">
      <c r="A8" s="38">
        <v>1</v>
      </c>
      <c r="B8" s="91" t="s">
        <v>71</v>
      </c>
      <c r="C8" s="91" t="s">
        <v>72</v>
      </c>
      <c r="D8" s="91" t="s">
        <v>73</v>
      </c>
      <c r="E8" s="91" t="s">
        <v>74</v>
      </c>
      <c r="F8" s="91" t="s">
        <v>75</v>
      </c>
      <c r="G8" s="90" t="s">
        <v>63</v>
      </c>
      <c r="H8" s="38" t="s">
        <v>25</v>
      </c>
    </row>
  </sheetData>
  <mergeCells count="3">
    <mergeCell ref="A2:H2"/>
    <mergeCell ref="A3:H3"/>
    <mergeCell ref="A5:H5"/>
  </mergeCells>
  <pageMargins left="0.25" right="0.25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9"/>
  <sheetViews>
    <sheetView topLeftCell="A6" zoomScale="85" zoomScaleNormal="85" workbookViewId="0">
      <selection activeCell="G9" sqref="G9"/>
    </sheetView>
  </sheetViews>
  <sheetFormatPr defaultColWidth="8.85546875" defaultRowHeight="12.75" x14ac:dyDescent="0.2"/>
  <cols>
    <col min="1" max="1" width="5.140625" style="4" customWidth="1"/>
    <col min="2" max="2" width="17.7109375" style="4" customWidth="1"/>
    <col min="3" max="3" width="21.85546875" style="4" customWidth="1"/>
    <col min="4" max="4" width="28" style="4" customWidth="1"/>
    <col min="5" max="5" width="45.140625" style="4" customWidth="1"/>
    <col min="6" max="6" width="12.42578125" style="4" customWidth="1"/>
    <col min="7" max="7" width="13.85546875" style="4" customWidth="1"/>
    <col min="8" max="8" width="16.140625" style="10" customWidth="1"/>
    <col min="9" max="9" width="15.85546875" style="4" customWidth="1"/>
    <col min="10" max="10" width="29.140625" style="4" customWidth="1"/>
    <col min="11" max="11" width="26.85546875" style="10" customWidth="1"/>
    <col min="12" max="12" width="24.5703125" style="4" customWidth="1"/>
    <col min="13" max="13" width="18" style="4" customWidth="1"/>
    <col min="14" max="16384" width="8.85546875" style="4"/>
  </cols>
  <sheetData>
    <row r="2" spans="1:13" ht="45.75" customHeight="1" x14ac:dyDescent="0.2">
      <c r="A2" s="95" t="s">
        <v>22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15"/>
    </row>
    <row r="3" spans="1:13" ht="17.45" customHeight="1" x14ac:dyDescent="0.2">
      <c r="A3" s="96" t="s">
        <v>60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1"/>
    </row>
    <row r="4" spans="1:13" ht="60.6" customHeight="1" x14ac:dyDescent="0.2">
      <c r="A4" s="96" t="s">
        <v>36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1"/>
    </row>
    <row r="5" spans="1:13" ht="13.15" customHeight="1" x14ac:dyDescent="0.25">
      <c r="A5" s="11"/>
      <c r="B5" s="11"/>
      <c r="C5" s="11"/>
      <c r="D5" s="11"/>
      <c r="E5" s="11"/>
      <c r="F5" s="11"/>
      <c r="G5" s="11"/>
      <c r="H5" s="22"/>
      <c r="I5" s="11"/>
      <c r="J5" s="11"/>
      <c r="K5" s="11"/>
      <c r="L5" s="11"/>
    </row>
    <row r="6" spans="1:13" ht="18.600000000000001" customHeight="1" x14ac:dyDescent="0.2">
      <c r="A6" s="97" t="s">
        <v>3</v>
      </c>
      <c r="B6" s="97"/>
      <c r="C6" s="97"/>
      <c r="D6" s="97"/>
      <c r="E6" s="98"/>
      <c r="F6" s="98"/>
      <c r="G6" s="98"/>
      <c r="H6" s="98"/>
      <c r="I6" s="98"/>
      <c r="J6" s="98"/>
      <c r="K6" s="98"/>
      <c r="L6" s="98"/>
    </row>
    <row r="7" spans="1:13" ht="18.600000000000001" customHeight="1" x14ac:dyDescent="0.2">
      <c r="A7" s="13"/>
      <c r="B7" s="13"/>
      <c r="C7" s="13"/>
      <c r="D7" s="13"/>
      <c r="E7" s="14"/>
      <c r="F7" s="14"/>
      <c r="G7" s="14"/>
      <c r="H7" s="23"/>
      <c r="I7" s="14"/>
      <c r="J7" s="14"/>
      <c r="K7" s="14"/>
      <c r="L7" s="14"/>
    </row>
    <row r="8" spans="1:13" s="28" customFormat="1" ht="78.75" customHeight="1" x14ac:dyDescent="0.25">
      <c r="A8" s="57" t="s">
        <v>0</v>
      </c>
      <c r="B8" s="58" t="s">
        <v>21</v>
      </c>
      <c r="C8" s="58" t="s">
        <v>26</v>
      </c>
      <c r="D8" s="58" t="s">
        <v>27</v>
      </c>
      <c r="E8" s="58" t="s">
        <v>28</v>
      </c>
      <c r="F8" s="58" t="s">
        <v>37</v>
      </c>
      <c r="G8" s="59" t="s">
        <v>29</v>
      </c>
      <c r="H8" s="59" t="s">
        <v>34</v>
      </c>
      <c r="I8" s="58" t="s">
        <v>30</v>
      </c>
      <c r="J8" s="78" t="s">
        <v>31</v>
      </c>
      <c r="K8" s="60" t="s">
        <v>35</v>
      </c>
      <c r="L8" s="47"/>
    </row>
    <row r="9" spans="1:13" s="37" customFormat="1" ht="58.5" customHeight="1" x14ac:dyDescent="0.25">
      <c r="A9" s="36"/>
      <c r="B9" s="131" t="s">
        <v>71</v>
      </c>
      <c r="C9" s="132" t="s">
        <v>78</v>
      </c>
      <c r="D9" s="132" t="s">
        <v>87</v>
      </c>
      <c r="E9" s="132" t="s">
        <v>88</v>
      </c>
      <c r="F9" s="133">
        <v>4</v>
      </c>
      <c r="G9" s="134">
        <v>484.99</v>
      </c>
      <c r="H9" s="135">
        <f>G9/4/64</f>
        <v>1.8944921875</v>
      </c>
      <c r="I9" s="136" t="s">
        <v>79</v>
      </c>
      <c r="J9" s="137" t="s">
        <v>89</v>
      </c>
      <c r="K9" s="139">
        <v>1.89</v>
      </c>
      <c r="L9" s="122"/>
      <c r="M9" s="123"/>
    </row>
    <row r="10" spans="1:13" s="37" customFormat="1" ht="60" x14ac:dyDescent="0.25">
      <c r="A10" s="36"/>
      <c r="B10" s="126" t="s">
        <v>71</v>
      </c>
      <c r="C10" s="127" t="s">
        <v>76</v>
      </c>
      <c r="D10" s="127" t="s">
        <v>90</v>
      </c>
      <c r="E10" s="127" t="s">
        <v>91</v>
      </c>
      <c r="F10" s="128">
        <v>4</v>
      </c>
      <c r="G10" s="129">
        <v>574.09</v>
      </c>
      <c r="H10" s="125">
        <f t="shared" ref="H10:H13" si="0">G10/4/64</f>
        <v>2.2425390625000001</v>
      </c>
      <c r="I10" s="130" t="s">
        <v>92</v>
      </c>
      <c r="J10" s="138" t="s">
        <v>93</v>
      </c>
      <c r="K10" s="124"/>
      <c r="L10" s="122"/>
      <c r="M10" s="123"/>
    </row>
    <row r="11" spans="1:13" s="37" customFormat="1" ht="60" x14ac:dyDescent="0.25">
      <c r="A11" s="36"/>
      <c r="B11" s="126" t="s">
        <v>71</v>
      </c>
      <c r="C11" s="127" t="s">
        <v>76</v>
      </c>
      <c r="D11" s="127" t="s">
        <v>94</v>
      </c>
      <c r="E11" s="127" t="s">
        <v>91</v>
      </c>
      <c r="F11" s="128">
        <v>4</v>
      </c>
      <c r="G11" s="129">
        <v>574.09</v>
      </c>
      <c r="H11" s="125">
        <f t="shared" si="0"/>
        <v>2.2425390625000001</v>
      </c>
      <c r="I11" s="130" t="s">
        <v>77</v>
      </c>
      <c r="J11" s="138" t="s">
        <v>93</v>
      </c>
      <c r="K11" s="124"/>
      <c r="L11" s="122"/>
      <c r="M11" s="123"/>
    </row>
    <row r="12" spans="1:13" s="37" customFormat="1" ht="60" x14ac:dyDescent="0.25">
      <c r="A12" s="36"/>
      <c r="B12" s="126" t="s">
        <v>71</v>
      </c>
      <c r="C12" s="127" t="s">
        <v>95</v>
      </c>
      <c r="D12" s="127" t="s">
        <v>87</v>
      </c>
      <c r="E12" s="127" t="s">
        <v>88</v>
      </c>
      <c r="F12" s="128">
        <v>4</v>
      </c>
      <c r="G12" s="129">
        <v>484.99</v>
      </c>
      <c r="H12" s="125">
        <f t="shared" si="0"/>
        <v>1.8944921875</v>
      </c>
      <c r="I12" s="130" t="s">
        <v>79</v>
      </c>
      <c r="J12" s="138" t="s">
        <v>96</v>
      </c>
      <c r="K12" s="124"/>
      <c r="L12" s="122"/>
      <c r="M12" s="123"/>
    </row>
    <row r="13" spans="1:13" s="37" customFormat="1" ht="60" x14ac:dyDescent="0.25">
      <c r="A13" s="36"/>
      <c r="B13" s="126" t="s">
        <v>71</v>
      </c>
      <c r="C13" s="127" t="s">
        <v>80</v>
      </c>
      <c r="D13" s="127" t="s">
        <v>97</v>
      </c>
      <c r="E13" s="127" t="s">
        <v>98</v>
      </c>
      <c r="F13" s="128">
        <v>4</v>
      </c>
      <c r="G13" s="129">
        <v>574.09</v>
      </c>
      <c r="H13" s="125">
        <f t="shared" si="0"/>
        <v>2.2425390625000001</v>
      </c>
      <c r="I13" s="130" t="s">
        <v>99</v>
      </c>
      <c r="J13" s="138" t="s">
        <v>100</v>
      </c>
      <c r="K13" s="124"/>
      <c r="L13" s="122"/>
      <c r="M13" s="123"/>
    </row>
    <row r="14" spans="1:13" x14ac:dyDescent="0.2">
      <c r="A14" s="21"/>
      <c r="B14" s="21"/>
      <c r="C14" s="21"/>
      <c r="D14" s="21"/>
      <c r="E14" s="21"/>
      <c r="F14" s="21"/>
      <c r="G14" s="21"/>
      <c r="H14" s="22"/>
      <c r="I14" s="21"/>
      <c r="J14" s="21"/>
      <c r="K14" s="22"/>
      <c r="L14" s="21"/>
    </row>
    <row r="15" spans="1:13" x14ac:dyDescent="0.2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2"/>
      <c r="L15" s="21"/>
    </row>
    <row r="16" spans="1:13" x14ac:dyDescent="0.2">
      <c r="A16" s="21"/>
      <c r="B16" s="21"/>
      <c r="C16" s="21"/>
      <c r="D16" s="21"/>
      <c r="E16" s="21"/>
      <c r="F16" s="21"/>
      <c r="G16" s="21"/>
      <c r="H16" s="22"/>
      <c r="I16" s="21"/>
      <c r="J16" s="21"/>
      <c r="K16" s="22"/>
      <c r="L16" s="21"/>
    </row>
    <row r="17" spans="1:12" x14ac:dyDescent="0.2">
      <c r="A17" s="21"/>
      <c r="B17" s="21"/>
      <c r="C17" s="21"/>
      <c r="D17" s="21"/>
      <c r="E17" s="21"/>
      <c r="F17" s="21"/>
      <c r="G17" s="21"/>
      <c r="H17" s="22"/>
      <c r="I17" s="21"/>
      <c r="J17" s="21"/>
      <c r="K17" s="22"/>
      <c r="L17" s="21"/>
    </row>
    <row r="18" spans="1:12" x14ac:dyDescent="0.2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2"/>
      <c r="L18" s="21"/>
    </row>
    <row r="19" spans="1:12" x14ac:dyDescent="0.2">
      <c r="A19" s="21"/>
      <c r="B19" s="21"/>
      <c r="C19" s="21"/>
      <c r="D19" s="21"/>
      <c r="E19" s="21"/>
      <c r="F19" s="21"/>
      <c r="G19" s="21"/>
      <c r="H19" s="22"/>
      <c r="I19" s="21"/>
      <c r="J19" s="21"/>
      <c r="K19" s="22"/>
      <c r="L19" s="21"/>
    </row>
    <row r="20" spans="1:12" x14ac:dyDescent="0.2">
      <c r="A20" s="21"/>
      <c r="B20" s="21"/>
      <c r="C20" s="21"/>
      <c r="D20" s="21"/>
      <c r="E20" s="21"/>
      <c r="F20" s="21"/>
      <c r="G20" s="21"/>
      <c r="H20" s="22"/>
      <c r="I20" s="21"/>
      <c r="J20" s="21"/>
      <c r="K20" s="22"/>
      <c r="L20" s="21"/>
    </row>
    <row r="21" spans="1:12" x14ac:dyDescent="0.2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2"/>
      <c r="L21" s="21"/>
    </row>
    <row r="22" spans="1:12" ht="10.5" customHeight="1" x14ac:dyDescent="0.2">
      <c r="A22" s="21"/>
      <c r="B22" s="21"/>
      <c r="C22" s="21"/>
      <c r="D22" s="21"/>
      <c r="E22" s="21"/>
      <c r="F22" s="21"/>
      <c r="G22" s="21"/>
      <c r="H22" s="22"/>
      <c r="I22" s="21"/>
      <c r="J22" s="21"/>
      <c r="K22" s="22"/>
      <c r="L22" s="21"/>
    </row>
    <row r="23" spans="1:12" hidden="1" x14ac:dyDescent="0.2">
      <c r="A23" s="21"/>
      <c r="B23" s="21"/>
      <c r="C23" s="21"/>
      <c r="D23" s="21"/>
      <c r="E23" s="21"/>
      <c r="F23" s="21"/>
      <c r="G23" s="21"/>
      <c r="H23" s="22"/>
      <c r="I23" s="21"/>
      <c r="J23" s="21"/>
      <c r="K23" s="22"/>
      <c r="L23" s="21"/>
    </row>
    <row r="24" spans="1:12" hidden="1" x14ac:dyDescent="0.2">
      <c r="A24" s="21"/>
      <c r="B24" s="21"/>
      <c r="C24" s="21"/>
      <c r="D24" s="21"/>
      <c r="E24" s="21"/>
      <c r="F24" s="21"/>
      <c r="G24" s="21"/>
      <c r="H24" s="22"/>
      <c r="I24" s="21"/>
      <c r="J24" s="21"/>
      <c r="K24" s="22"/>
      <c r="L24" s="21"/>
    </row>
    <row r="25" spans="1:12" hidden="1" x14ac:dyDescent="0.2">
      <c r="A25" s="21"/>
      <c r="B25" s="21"/>
      <c r="C25" s="21"/>
      <c r="D25" s="21"/>
      <c r="E25" s="21"/>
      <c r="F25" s="21"/>
      <c r="G25" s="21"/>
      <c r="H25" s="22"/>
      <c r="I25" s="21"/>
      <c r="J25" s="21"/>
      <c r="K25" s="22"/>
      <c r="L25" s="21"/>
    </row>
    <row r="26" spans="1:12" hidden="1" x14ac:dyDescent="0.2">
      <c r="A26" s="21"/>
      <c r="B26" s="21"/>
      <c r="C26" s="21"/>
      <c r="D26" s="21"/>
      <c r="E26" s="21"/>
      <c r="F26" s="21"/>
      <c r="G26" s="21"/>
      <c r="H26" s="22"/>
      <c r="I26" s="21"/>
      <c r="J26" s="21"/>
      <c r="K26" s="22"/>
      <c r="L26" s="21"/>
    </row>
    <row r="27" spans="1:12" x14ac:dyDescent="0.2">
      <c r="A27" s="21"/>
      <c r="B27" s="21"/>
      <c r="C27" s="21"/>
      <c r="D27" s="21"/>
      <c r="E27" s="21"/>
      <c r="F27" s="21"/>
      <c r="G27" s="21"/>
      <c r="H27" s="22"/>
      <c r="I27" s="21"/>
      <c r="J27" s="21"/>
      <c r="K27" s="22"/>
      <c r="L27" s="21"/>
    </row>
    <row r="28" spans="1:12" x14ac:dyDescent="0.2">
      <c r="A28" s="21"/>
      <c r="B28" s="21"/>
      <c r="C28" s="21"/>
      <c r="D28" s="21"/>
      <c r="E28" s="21"/>
      <c r="F28" s="21"/>
      <c r="G28" s="21"/>
      <c r="H28" s="22"/>
      <c r="I28" s="21"/>
      <c r="J28" s="21"/>
      <c r="K28" s="22"/>
      <c r="L28" s="21"/>
    </row>
    <row r="29" spans="1:12" x14ac:dyDescent="0.2">
      <c r="A29" s="21"/>
      <c r="B29" s="21"/>
      <c r="C29" s="21"/>
      <c r="D29" s="21"/>
      <c r="E29" s="21"/>
      <c r="F29" s="21"/>
      <c r="G29" s="21"/>
      <c r="H29" s="22"/>
      <c r="I29" s="21"/>
      <c r="J29" s="21"/>
      <c r="K29" s="22"/>
      <c r="L29" s="21"/>
    </row>
    <row r="30" spans="1:12" x14ac:dyDescent="0.2">
      <c r="A30" s="21"/>
      <c r="B30" s="21"/>
      <c r="C30" s="21"/>
      <c r="D30" s="21"/>
      <c r="E30" s="21"/>
      <c r="F30" s="21"/>
      <c r="G30" s="21"/>
      <c r="H30" s="22"/>
      <c r="I30" s="21"/>
      <c r="J30" s="21"/>
      <c r="K30" s="22"/>
      <c r="L30" s="21"/>
    </row>
    <row r="31" spans="1:12" x14ac:dyDescent="0.2">
      <c r="A31" s="21"/>
      <c r="B31" s="21"/>
      <c r="C31" s="21"/>
      <c r="D31" s="21"/>
      <c r="E31" s="21"/>
      <c r="F31" s="21"/>
      <c r="G31" s="21"/>
      <c r="H31" s="22"/>
      <c r="I31" s="21"/>
      <c r="J31" s="21"/>
      <c r="K31" s="22"/>
      <c r="L31" s="21"/>
    </row>
    <row r="32" spans="1:12" x14ac:dyDescent="0.2">
      <c r="A32" s="21"/>
      <c r="B32" s="21"/>
      <c r="C32" s="21"/>
      <c r="D32" s="21"/>
      <c r="E32" s="21"/>
      <c r="F32" s="21"/>
      <c r="G32" s="21"/>
      <c r="H32" s="22"/>
      <c r="I32" s="21"/>
      <c r="J32" s="21"/>
      <c r="K32" s="22"/>
      <c r="L32" s="21"/>
    </row>
    <row r="33" spans="1:12" x14ac:dyDescent="0.2">
      <c r="A33" s="21"/>
      <c r="B33" s="21"/>
      <c r="C33" s="21"/>
      <c r="D33" s="21"/>
      <c r="E33" s="21"/>
      <c r="F33" s="21"/>
      <c r="G33" s="21"/>
      <c r="H33" s="22"/>
      <c r="I33" s="21"/>
      <c r="J33" s="21"/>
      <c r="K33" s="22"/>
      <c r="L33" s="21"/>
    </row>
    <row r="34" spans="1:12" x14ac:dyDescent="0.2">
      <c r="A34" s="21"/>
      <c r="B34" s="21"/>
      <c r="C34" s="21"/>
      <c r="D34" s="21"/>
      <c r="E34" s="21"/>
      <c r="F34" s="21"/>
      <c r="G34" s="21"/>
      <c r="H34" s="22"/>
      <c r="I34" s="21"/>
      <c r="J34" s="21"/>
      <c r="K34" s="22"/>
      <c r="L34" s="21"/>
    </row>
    <row r="35" spans="1:12" x14ac:dyDescent="0.2">
      <c r="A35" s="21"/>
      <c r="B35" s="21"/>
      <c r="C35" s="21"/>
      <c r="D35" s="21"/>
      <c r="E35" s="21"/>
      <c r="F35" s="21"/>
      <c r="G35" s="21"/>
      <c r="H35" s="22"/>
      <c r="I35" s="21"/>
      <c r="J35" s="21"/>
      <c r="K35" s="22"/>
      <c r="L35" s="21"/>
    </row>
    <row r="36" spans="1:12" x14ac:dyDescent="0.2">
      <c r="A36" s="21"/>
      <c r="B36" s="21"/>
      <c r="C36" s="21"/>
      <c r="D36" s="21"/>
      <c r="E36" s="21"/>
      <c r="F36" s="21"/>
      <c r="G36" s="21"/>
      <c r="H36" s="22"/>
      <c r="I36" s="21"/>
      <c r="J36" s="21"/>
      <c r="K36" s="22"/>
      <c r="L36" s="21"/>
    </row>
    <row r="37" spans="1:12" x14ac:dyDescent="0.2">
      <c r="A37" s="21"/>
      <c r="B37" s="21"/>
      <c r="C37" s="21"/>
      <c r="D37" s="21"/>
      <c r="E37" s="21"/>
      <c r="F37" s="21"/>
      <c r="G37" s="21"/>
      <c r="H37" s="22"/>
      <c r="I37" s="21"/>
      <c r="J37" s="21"/>
      <c r="K37" s="22"/>
      <c r="L37" s="21"/>
    </row>
    <row r="38" spans="1:12" x14ac:dyDescent="0.2">
      <c r="A38" s="21"/>
      <c r="B38" s="21"/>
      <c r="C38" s="21"/>
      <c r="D38" s="21"/>
      <c r="E38" s="21"/>
      <c r="F38" s="21"/>
      <c r="G38" s="21"/>
      <c r="H38" s="22"/>
      <c r="I38" s="21"/>
      <c r="J38" s="21"/>
      <c r="K38" s="22"/>
      <c r="L38" s="21"/>
    </row>
    <row r="39" spans="1:12" x14ac:dyDescent="0.2">
      <c r="A39" s="21"/>
      <c r="B39" s="21"/>
      <c r="C39" s="21"/>
      <c r="D39" s="21"/>
      <c r="E39" s="21"/>
      <c r="F39" s="21"/>
      <c r="G39" s="21"/>
      <c r="H39" s="22"/>
      <c r="I39" s="21"/>
      <c r="J39" s="21"/>
      <c r="K39" s="22"/>
      <c r="L39" s="21"/>
    </row>
    <row r="40" spans="1:12" x14ac:dyDescent="0.2">
      <c r="A40" s="21"/>
      <c r="B40" s="21"/>
      <c r="C40" s="21"/>
      <c r="D40" s="21"/>
      <c r="E40" s="21"/>
      <c r="F40" s="21"/>
      <c r="G40" s="21"/>
      <c r="H40" s="22"/>
      <c r="I40" s="21"/>
      <c r="J40" s="21"/>
      <c r="K40" s="22"/>
      <c r="L40" s="21"/>
    </row>
    <row r="41" spans="1:12" x14ac:dyDescent="0.2">
      <c r="A41" s="21"/>
      <c r="B41" s="21"/>
      <c r="C41" s="21"/>
      <c r="D41" s="21"/>
      <c r="E41" s="21"/>
      <c r="F41" s="21"/>
      <c r="G41" s="21"/>
      <c r="H41" s="22"/>
      <c r="I41" s="21"/>
      <c r="J41" s="21"/>
      <c r="K41" s="22"/>
      <c r="L41" s="21"/>
    </row>
    <row r="42" spans="1:12" x14ac:dyDescent="0.2">
      <c r="A42" s="21"/>
      <c r="B42" s="21"/>
      <c r="C42" s="21"/>
      <c r="D42" s="21"/>
      <c r="E42" s="21"/>
      <c r="F42" s="21"/>
      <c r="G42" s="21"/>
      <c r="H42" s="22"/>
      <c r="I42" s="21"/>
      <c r="J42" s="21"/>
      <c r="K42" s="22"/>
      <c r="L42" s="21"/>
    </row>
    <row r="43" spans="1:12" x14ac:dyDescent="0.2">
      <c r="A43" s="21"/>
      <c r="B43" s="21"/>
      <c r="C43" s="21"/>
      <c r="D43" s="21"/>
      <c r="E43" s="21"/>
      <c r="F43" s="21"/>
      <c r="G43" s="21"/>
      <c r="H43" s="22"/>
      <c r="I43" s="21"/>
      <c r="J43" s="21"/>
      <c r="K43" s="22"/>
      <c r="L43" s="21"/>
    </row>
    <row r="44" spans="1:12" x14ac:dyDescent="0.2">
      <c r="A44" s="21"/>
      <c r="B44" s="21"/>
      <c r="C44" s="21"/>
      <c r="D44" s="21"/>
      <c r="E44" s="21"/>
      <c r="F44" s="21"/>
      <c r="G44" s="21"/>
      <c r="H44" s="22"/>
      <c r="I44" s="21"/>
      <c r="J44" s="21"/>
      <c r="K44" s="22"/>
      <c r="L44" s="21"/>
    </row>
    <row r="45" spans="1:12" x14ac:dyDescent="0.2">
      <c r="A45" s="21"/>
      <c r="B45" s="21"/>
      <c r="C45" s="21"/>
      <c r="D45" s="21"/>
      <c r="E45" s="21"/>
      <c r="F45" s="21"/>
      <c r="G45" s="21"/>
      <c r="H45" s="22"/>
      <c r="I45" s="21"/>
      <c r="J45" s="21"/>
      <c r="K45" s="22"/>
      <c r="L45" s="21"/>
    </row>
    <row r="46" spans="1:12" x14ac:dyDescent="0.2">
      <c r="A46" s="21"/>
      <c r="B46" s="21"/>
      <c r="C46" s="21"/>
      <c r="D46" s="21"/>
      <c r="E46" s="21"/>
      <c r="F46" s="21"/>
      <c r="G46" s="21"/>
      <c r="H46" s="22"/>
      <c r="I46" s="21"/>
      <c r="J46" s="21"/>
      <c r="K46" s="22"/>
      <c r="L46" s="21"/>
    </row>
    <row r="47" spans="1:12" x14ac:dyDescent="0.2">
      <c r="A47" s="21"/>
      <c r="B47" s="21"/>
      <c r="C47" s="21"/>
      <c r="D47" s="21"/>
      <c r="E47" s="21"/>
      <c r="F47" s="21"/>
      <c r="G47" s="21"/>
      <c r="H47" s="22"/>
      <c r="I47" s="21"/>
      <c r="J47" s="21"/>
      <c r="K47" s="22"/>
      <c r="L47" s="21"/>
    </row>
    <row r="48" spans="1:12" x14ac:dyDescent="0.2">
      <c r="A48" s="21"/>
      <c r="B48" s="21"/>
      <c r="C48" s="21"/>
      <c r="D48" s="21"/>
      <c r="E48" s="21"/>
      <c r="F48" s="21"/>
      <c r="G48" s="21"/>
      <c r="H48" s="22"/>
      <c r="I48" s="21"/>
      <c r="J48" s="21"/>
      <c r="K48" s="22"/>
      <c r="L48" s="21"/>
    </row>
    <row r="49" spans="1:12" x14ac:dyDescent="0.2">
      <c r="A49" s="21"/>
      <c r="B49" s="21"/>
      <c r="C49" s="21"/>
      <c r="D49" s="21"/>
      <c r="E49" s="21"/>
      <c r="F49" s="21"/>
      <c r="G49" s="21"/>
      <c r="H49" s="22"/>
      <c r="I49" s="21"/>
      <c r="J49" s="21"/>
      <c r="K49" s="22"/>
      <c r="L49" s="21"/>
    </row>
    <row r="50" spans="1:12" x14ac:dyDescent="0.2">
      <c r="A50" s="21"/>
      <c r="B50" s="21"/>
      <c r="C50" s="21"/>
      <c r="D50" s="21"/>
      <c r="E50" s="21"/>
      <c r="F50" s="21"/>
      <c r="G50" s="21"/>
      <c r="H50" s="22"/>
      <c r="I50" s="21"/>
      <c r="J50" s="21"/>
      <c r="K50" s="22"/>
      <c r="L50" s="21"/>
    </row>
    <row r="51" spans="1:12" x14ac:dyDescent="0.2">
      <c r="A51" s="21"/>
      <c r="B51" s="21"/>
      <c r="C51" s="21"/>
      <c r="D51" s="21"/>
      <c r="E51" s="21"/>
      <c r="F51" s="21"/>
      <c r="G51" s="21"/>
      <c r="H51" s="22"/>
      <c r="I51" s="21"/>
      <c r="J51" s="21"/>
      <c r="K51" s="22"/>
      <c r="L51" s="21"/>
    </row>
    <row r="52" spans="1:12" x14ac:dyDescent="0.2">
      <c r="A52" s="21"/>
      <c r="B52" s="21"/>
      <c r="C52" s="21"/>
      <c r="D52" s="21"/>
      <c r="E52" s="21"/>
      <c r="F52" s="21"/>
      <c r="G52" s="21"/>
      <c r="H52" s="22"/>
      <c r="I52" s="21"/>
      <c r="J52" s="21"/>
      <c r="K52" s="22"/>
      <c r="L52" s="21"/>
    </row>
    <row r="53" spans="1:12" x14ac:dyDescent="0.2">
      <c r="A53" s="21"/>
      <c r="B53" s="21"/>
      <c r="C53" s="21"/>
      <c r="D53" s="21"/>
      <c r="E53" s="21"/>
      <c r="F53" s="21"/>
      <c r="G53" s="21"/>
      <c r="H53" s="22"/>
      <c r="I53" s="21"/>
      <c r="J53" s="21"/>
      <c r="K53" s="22"/>
      <c r="L53" s="21"/>
    </row>
    <row r="54" spans="1:12" x14ac:dyDescent="0.2">
      <c r="A54" s="21"/>
      <c r="B54" s="21"/>
      <c r="C54" s="21"/>
      <c r="D54" s="21"/>
      <c r="E54" s="21"/>
      <c r="F54" s="21"/>
      <c r="G54" s="21"/>
      <c r="H54" s="22"/>
      <c r="I54" s="21"/>
      <c r="J54" s="21"/>
      <c r="K54" s="22"/>
      <c r="L54" s="21"/>
    </row>
    <row r="55" spans="1:12" x14ac:dyDescent="0.2">
      <c r="A55" s="21"/>
      <c r="B55" s="21"/>
      <c r="C55" s="21"/>
      <c r="D55" s="21"/>
      <c r="E55" s="21"/>
      <c r="F55" s="21"/>
      <c r="G55" s="21"/>
      <c r="H55" s="22"/>
      <c r="I55" s="21"/>
      <c r="J55" s="21"/>
      <c r="K55" s="22"/>
      <c r="L55" s="21"/>
    </row>
    <row r="56" spans="1:12" x14ac:dyDescent="0.2">
      <c r="A56" s="21"/>
      <c r="B56" s="21"/>
      <c r="C56" s="21"/>
      <c r="D56" s="21"/>
      <c r="E56" s="21"/>
      <c r="F56" s="21"/>
      <c r="G56" s="21"/>
      <c r="H56" s="22"/>
      <c r="I56" s="21"/>
      <c r="J56" s="21"/>
      <c r="K56" s="22"/>
      <c r="L56" s="21"/>
    </row>
    <row r="57" spans="1:12" x14ac:dyDescent="0.2">
      <c r="A57" s="21"/>
      <c r="B57" s="21"/>
      <c r="C57" s="21"/>
      <c r="D57" s="21"/>
      <c r="E57" s="21"/>
      <c r="F57" s="21"/>
      <c r="G57" s="21"/>
      <c r="H57" s="22"/>
      <c r="I57" s="21"/>
      <c r="J57" s="21"/>
      <c r="K57" s="22"/>
      <c r="L57" s="21"/>
    </row>
    <row r="58" spans="1:12" x14ac:dyDescent="0.2">
      <c r="A58" s="21"/>
      <c r="B58" s="21"/>
      <c r="C58" s="21"/>
      <c r="D58" s="21"/>
      <c r="E58" s="21"/>
      <c r="F58" s="21"/>
      <c r="G58" s="21"/>
      <c r="H58" s="22"/>
      <c r="I58" s="21"/>
      <c r="J58" s="21"/>
      <c r="K58" s="22"/>
      <c r="L58" s="21"/>
    </row>
    <row r="59" spans="1:12" x14ac:dyDescent="0.2">
      <c r="A59" s="21"/>
      <c r="B59" s="21"/>
      <c r="C59" s="21"/>
      <c r="D59" s="21"/>
      <c r="E59" s="21"/>
      <c r="F59" s="21"/>
      <c r="G59" s="21"/>
      <c r="H59" s="22"/>
      <c r="I59" s="21"/>
      <c r="J59" s="21"/>
      <c r="K59" s="22"/>
      <c r="L59" s="21"/>
    </row>
    <row r="60" spans="1:12" x14ac:dyDescent="0.2">
      <c r="A60" s="21"/>
      <c r="B60" s="21"/>
      <c r="C60" s="21"/>
      <c r="D60" s="21"/>
      <c r="E60" s="21"/>
      <c r="F60" s="21"/>
      <c r="G60" s="21"/>
      <c r="H60" s="22"/>
      <c r="I60" s="21"/>
      <c r="J60" s="21"/>
      <c r="K60" s="22"/>
      <c r="L60" s="21"/>
    </row>
    <row r="61" spans="1:12" x14ac:dyDescent="0.2">
      <c r="A61" s="21"/>
      <c r="B61" s="21"/>
      <c r="C61" s="21"/>
      <c r="D61" s="21"/>
      <c r="E61" s="21"/>
      <c r="F61" s="21"/>
      <c r="G61" s="21"/>
      <c r="H61" s="22"/>
      <c r="I61" s="21"/>
      <c r="J61" s="21"/>
      <c r="K61" s="22"/>
      <c r="L61" s="21"/>
    </row>
    <row r="62" spans="1:12" x14ac:dyDescent="0.2">
      <c r="A62" s="21"/>
      <c r="B62" s="21"/>
      <c r="C62" s="21"/>
      <c r="D62" s="21"/>
      <c r="E62" s="21"/>
      <c r="F62" s="21"/>
      <c r="G62" s="21"/>
      <c r="H62" s="22"/>
      <c r="I62" s="21"/>
      <c r="J62" s="21"/>
      <c r="K62" s="22"/>
      <c r="L62" s="21"/>
    </row>
    <row r="63" spans="1:12" x14ac:dyDescent="0.2">
      <c r="A63" s="21"/>
      <c r="B63" s="21"/>
      <c r="C63" s="21"/>
      <c r="D63" s="21"/>
      <c r="E63" s="21"/>
      <c r="F63" s="21"/>
      <c r="G63" s="21"/>
      <c r="H63" s="22"/>
      <c r="I63" s="21"/>
      <c r="J63" s="21"/>
      <c r="K63" s="22"/>
      <c r="L63" s="21"/>
    </row>
    <row r="64" spans="1:12" x14ac:dyDescent="0.2">
      <c r="A64" s="21"/>
      <c r="B64" s="21"/>
      <c r="C64" s="21"/>
      <c r="D64" s="21"/>
      <c r="E64" s="21"/>
      <c r="F64" s="21"/>
      <c r="G64" s="21"/>
      <c r="H64" s="22"/>
      <c r="I64" s="21"/>
      <c r="J64" s="21"/>
      <c r="K64" s="22"/>
      <c r="L64" s="21"/>
    </row>
    <row r="65" spans="1:12" x14ac:dyDescent="0.2">
      <c r="A65" s="21"/>
      <c r="B65" s="21"/>
      <c r="C65" s="21"/>
      <c r="D65" s="21"/>
      <c r="E65" s="21"/>
      <c r="F65" s="21"/>
      <c r="G65" s="21"/>
      <c r="H65" s="22"/>
      <c r="I65" s="21"/>
      <c r="J65" s="21"/>
      <c r="K65" s="22"/>
      <c r="L65" s="21"/>
    </row>
    <row r="66" spans="1:12" x14ac:dyDescent="0.2">
      <c r="A66" s="21"/>
      <c r="B66" s="21"/>
      <c r="C66" s="21"/>
      <c r="D66" s="21"/>
      <c r="E66" s="21"/>
      <c r="F66" s="21"/>
      <c r="G66" s="21"/>
      <c r="H66" s="22"/>
      <c r="I66" s="21"/>
      <c r="J66" s="21"/>
      <c r="K66" s="22"/>
      <c r="L66" s="21"/>
    </row>
    <row r="67" spans="1:12" x14ac:dyDescent="0.2">
      <c r="A67" s="21"/>
      <c r="B67" s="21"/>
      <c r="C67" s="21"/>
      <c r="D67" s="21"/>
      <c r="E67" s="21"/>
      <c r="F67" s="21"/>
      <c r="G67" s="21"/>
      <c r="H67" s="22"/>
      <c r="I67" s="21"/>
      <c r="J67" s="21"/>
      <c r="K67" s="22"/>
      <c r="L67" s="21"/>
    </row>
    <row r="68" spans="1:12" x14ac:dyDescent="0.2">
      <c r="A68" s="21"/>
      <c r="B68" s="21"/>
      <c r="C68" s="21"/>
      <c r="D68" s="21"/>
      <c r="E68" s="21"/>
      <c r="F68" s="21"/>
      <c r="G68" s="21"/>
      <c r="H68" s="22"/>
      <c r="I68" s="21"/>
      <c r="J68" s="21"/>
      <c r="K68" s="22"/>
      <c r="L68" s="21"/>
    </row>
    <row r="69" spans="1:12" x14ac:dyDescent="0.2">
      <c r="A69" s="21"/>
      <c r="B69" s="21"/>
      <c r="C69" s="21"/>
      <c r="D69" s="21"/>
      <c r="E69" s="21"/>
      <c r="F69" s="21"/>
      <c r="G69" s="21"/>
      <c r="H69" s="22"/>
      <c r="I69" s="21"/>
      <c r="J69" s="21"/>
      <c r="K69" s="22"/>
      <c r="L69" s="21"/>
    </row>
    <row r="70" spans="1:12" x14ac:dyDescent="0.2">
      <c r="A70" s="21"/>
      <c r="B70" s="21"/>
      <c r="C70" s="21"/>
      <c r="D70" s="21"/>
      <c r="E70" s="21"/>
      <c r="F70" s="21"/>
      <c r="G70" s="21"/>
      <c r="H70" s="22"/>
      <c r="I70" s="21"/>
      <c r="J70" s="21"/>
      <c r="K70" s="22"/>
      <c r="L70" s="21"/>
    </row>
    <row r="71" spans="1:12" x14ac:dyDescent="0.2">
      <c r="A71" s="21"/>
      <c r="B71" s="21"/>
      <c r="C71" s="21"/>
      <c r="D71" s="21"/>
      <c r="E71" s="21"/>
      <c r="F71" s="21"/>
      <c r="G71" s="21"/>
      <c r="H71" s="22"/>
      <c r="I71" s="21"/>
      <c r="J71" s="21"/>
      <c r="K71" s="22"/>
      <c r="L71" s="21"/>
    </row>
    <row r="72" spans="1:12" x14ac:dyDescent="0.2">
      <c r="A72" s="21"/>
      <c r="B72" s="21"/>
      <c r="C72" s="21"/>
      <c r="D72" s="21"/>
      <c r="E72" s="21"/>
      <c r="F72" s="21"/>
      <c r="G72" s="21"/>
      <c r="H72" s="22"/>
      <c r="I72" s="21"/>
      <c r="J72" s="21"/>
      <c r="K72" s="22"/>
      <c r="L72" s="21"/>
    </row>
    <row r="73" spans="1:12" x14ac:dyDescent="0.2">
      <c r="A73" s="21"/>
      <c r="B73" s="21"/>
      <c r="C73" s="21"/>
      <c r="D73" s="21"/>
      <c r="E73" s="21"/>
      <c r="F73" s="21"/>
      <c r="G73" s="21"/>
      <c r="H73" s="22"/>
      <c r="I73" s="21"/>
      <c r="J73" s="21"/>
      <c r="K73" s="22"/>
      <c r="L73" s="21"/>
    </row>
    <row r="74" spans="1:12" x14ac:dyDescent="0.2">
      <c r="A74" s="21"/>
      <c r="B74" s="21"/>
      <c r="C74" s="21"/>
      <c r="D74" s="21"/>
      <c r="E74" s="21"/>
      <c r="F74" s="21"/>
      <c r="G74" s="21"/>
      <c r="H74" s="22"/>
      <c r="I74" s="21"/>
      <c r="J74" s="21"/>
      <c r="K74" s="22"/>
      <c r="L74" s="21"/>
    </row>
    <row r="75" spans="1:12" x14ac:dyDescent="0.2">
      <c r="A75" s="21"/>
      <c r="B75" s="21"/>
      <c r="C75" s="21"/>
      <c r="D75" s="21"/>
      <c r="E75" s="21"/>
      <c r="F75" s="21"/>
      <c r="G75" s="21"/>
      <c r="H75" s="22"/>
      <c r="I75" s="21"/>
      <c r="J75" s="21"/>
      <c r="K75" s="22"/>
      <c r="L75" s="21"/>
    </row>
    <row r="76" spans="1:12" x14ac:dyDescent="0.2">
      <c r="A76" s="21"/>
      <c r="B76" s="21"/>
      <c r="C76" s="21"/>
      <c r="D76" s="21"/>
      <c r="E76" s="21"/>
      <c r="F76" s="21"/>
      <c r="G76" s="21"/>
      <c r="H76" s="22"/>
      <c r="I76" s="21"/>
      <c r="J76" s="21"/>
      <c r="K76" s="22"/>
      <c r="L76" s="21"/>
    </row>
    <row r="77" spans="1:12" x14ac:dyDescent="0.2">
      <c r="A77" s="21"/>
      <c r="B77" s="21"/>
      <c r="C77" s="21"/>
      <c r="D77" s="21"/>
      <c r="E77" s="21"/>
      <c r="F77" s="21"/>
      <c r="G77" s="21"/>
      <c r="H77" s="22"/>
      <c r="I77" s="21"/>
      <c r="J77" s="21"/>
      <c r="K77" s="22"/>
      <c r="L77" s="21"/>
    </row>
    <row r="78" spans="1:12" x14ac:dyDescent="0.2">
      <c r="A78" s="21"/>
      <c r="B78" s="21"/>
      <c r="C78" s="21"/>
      <c r="D78" s="21"/>
      <c r="E78" s="21"/>
      <c r="F78" s="21"/>
      <c r="G78" s="21"/>
      <c r="H78" s="22"/>
      <c r="I78" s="21"/>
      <c r="J78" s="21"/>
      <c r="K78" s="22"/>
      <c r="L78" s="21"/>
    </row>
    <row r="79" spans="1:12" x14ac:dyDescent="0.2">
      <c r="A79" s="21"/>
      <c r="B79" s="21"/>
      <c r="C79" s="21"/>
      <c r="D79" s="21"/>
      <c r="E79" s="21"/>
      <c r="F79" s="21"/>
      <c r="G79" s="21"/>
      <c r="H79" s="22"/>
      <c r="I79" s="21"/>
      <c r="J79" s="21"/>
      <c r="K79" s="22"/>
      <c r="L79" s="21"/>
    </row>
    <row r="80" spans="1:12" x14ac:dyDescent="0.2">
      <c r="A80" s="21"/>
      <c r="B80" s="21"/>
      <c r="C80" s="21"/>
      <c r="D80" s="21"/>
      <c r="E80" s="21"/>
      <c r="F80" s="21"/>
      <c r="G80" s="21"/>
      <c r="H80" s="22"/>
      <c r="I80" s="21"/>
      <c r="J80" s="21"/>
      <c r="K80" s="22"/>
      <c r="L80" s="21"/>
    </row>
    <row r="81" spans="1:12" x14ac:dyDescent="0.2">
      <c r="A81" s="21"/>
      <c r="B81" s="21"/>
      <c r="C81" s="21"/>
      <c r="D81" s="21"/>
      <c r="E81" s="21"/>
      <c r="F81" s="21"/>
      <c r="G81" s="21"/>
      <c r="H81" s="22"/>
      <c r="I81" s="21"/>
      <c r="J81" s="21"/>
      <c r="K81" s="22"/>
      <c r="L81" s="21"/>
    </row>
    <row r="82" spans="1:12" x14ac:dyDescent="0.2">
      <c r="A82" s="21"/>
      <c r="B82" s="21"/>
      <c r="C82" s="21"/>
      <c r="D82" s="21"/>
      <c r="E82" s="21"/>
      <c r="F82" s="21"/>
      <c r="G82" s="21"/>
      <c r="H82" s="22"/>
      <c r="I82" s="21"/>
      <c r="J82" s="21"/>
      <c r="K82" s="22"/>
      <c r="L82" s="21"/>
    </row>
    <row r="83" spans="1:12" x14ac:dyDescent="0.2">
      <c r="A83" s="21"/>
      <c r="B83" s="21"/>
      <c r="C83" s="21"/>
      <c r="D83" s="21"/>
      <c r="E83" s="21"/>
      <c r="F83" s="21"/>
      <c r="G83" s="21"/>
      <c r="H83" s="22"/>
      <c r="I83" s="21"/>
      <c r="J83" s="21"/>
      <c r="K83" s="22"/>
      <c r="L83" s="21"/>
    </row>
    <row r="84" spans="1:12" x14ac:dyDescent="0.2">
      <c r="A84" s="21"/>
      <c r="B84" s="21"/>
      <c r="C84" s="21"/>
      <c r="D84" s="21"/>
      <c r="E84" s="21"/>
      <c r="F84" s="21"/>
      <c r="G84" s="21"/>
      <c r="H84" s="22"/>
      <c r="I84" s="21"/>
      <c r="J84" s="21"/>
      <c r="K84" s="22"/>
      <c r="L84" s="21"/>
    </row>
    <row r="85" spans="1:12" x14ac:dyDescent="0.2">
      <c r="A85" s="21"/>
      <c r="B85" s="21"/>
      <c r="C85" s="21"/>
      <c r="D85" s="21"/>
      <c r="E85" s="21"/>
      <c r="F85" s="21"/>
      <c r="G85" s="21"/>
      <c r="H85" s="22"/>
      <c r="I85" s="21"/>
      <c r="J85" s="21"/>
      <c r="K85" s="22"/>
      <c r="L85" s="21"/>
    </row>
    <row r="86" spans="1:12" x14ac:dyDescent="0.2">
      <c r="A86" s="21"/>
      <c r="B86" s="21"/>
      <c r="C86" s="21"/>
      <c r="D86" s="21"/>
      <c r="E86" s="21"/>
      <c r="F86" s="21"/>
      <c r="G86" s="21"/>
      <c r="H86" s="22"/>
      <c r="I86" s="21"/>
      <c r="J86" s="21"/>
      <c r="K86" s="22"/>
      <c r="L86" s="21"/>
    </row>
    <row r="87" spans="1:12" x14ac:dyDescent="0.2">
      <c r="A87" s="21"/>
      <c r="B87" s="21"/>
      <c r="C87" s="21"/>
      <c r="D87" s="21"/>
      <c r="E87" s="21"/>
      <c r="F87" s="21"/>
      <c r="G87" s="21"/>
      <c r="H87" s="22"/>
      <c r="I87" s="21"/>
      <c r="J87" s="21"/>
      <c r="K87" s="22"/>
      <c r="L87" s="21"/>
    </row>
    <row r="88" spans="1:12" x14ac:dyDescent="0.2">
      <c r="A88" s="21"/>
      <c r="B88" s="21"/>
      <c r="C88" s="21"/>
      <c r="D88" s="21"/>
      <c r="E88" s="21"/>
      <c r="F88" s="21"/>
      <c r="G88" s="21"/>
      <c r="H88" s="22"/>
      <c r="I88" s="21"/>
      <c r="J88" s="21"/>
      <c r="K88" s="22"/>
      <c r="L88" s="21"/>
    </row>
    <row r="89" spans="1:12" x14ac:dyDescent="0.2">
      <c r="A89" s="21"/>
      <c r="B89" s="21"/>
      <c r="C89" s="21"/>
      <c r="D89" s="21"/>
      <c r="E89" s="21"/>
      <c r="F89" s="21"/>
      <c r="G89" s="21"/>
      <c r="H89" s="22"/>
      <c r="I89" s="21"/>
      <c r="J89" s="21"/>
      <c r="K89" s="22"/>
      <c r="L89" s="21"/>
    </row>
  </sheetData>
  <autoFilter ref="A8:K8"/>
  <mergeCells count="4">
    <mergeCell ref="A2:K2"/>
    <mergeCell ref="A4:K4"/>
    <mergeCell ref="A3:K3"/>
    <mergeCell ref="A6:L6"/>
  </mergeCells>
  <pageMargins left="0.25" right="0.25" top="0.75" bottom="0.75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0"/>
  <sheetViews>
    <sheetView workbookViewId="0">
      <selection activeCell="C21" sqref="C21"/>
    </sheetView>
  </sheetViews>
  <sheetFormatPr defaultRowHeight="13.5" x14ac:dyDescent="0.25"/>
  <cols>
    <col min="1" max="1" width="4.7109375" style="30" customWidth="1"/>
    <col min="2" max="2" width="33.7109375" style="30" customWidth="1"/>
    <col min="3" max="3" width="34.28515625" style="30" customWidth="1"/>
    <col min="4" max="4" width="10.85546875" style="30" customWidth="1"/>
    <col min="5" max="5" width="12.85546875" style="30" customWidth="1"/>
    <col min="6" max="6" width="11.85546875" style="30" customWidth="1"/>
    <col min="7" max="7" width="15.5703125" style="30" customWidth="1"/>
    <col min="8" max="8" width="15.42578125" style="30" customWidth="1"/>
    <col min="9" max="9" width="16.5703125" style="30" customWidth="1"/>
    <col min="10" max="10" width="36.28515625" style="30" customWidth="1"/>
    <col min="11" max="11" width="20.5703125" style="30" customWidth="1"/>
    <col min="12" max="16384" width="9.140625" style="30"/>
  </cols>
  <sheetData>
    <row r="2" spans="1:12" ht="33" customHeight="1" x14ac:dyDescent="0.25">
      <c r="A2" s="100" t="s">
        <v>22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80"/>
    </row>
    <row r="3" spans="1:12" ht="29.25" customHeight="1" x14ac:dyDescent="0.25">
      <c r="A3" s="101" t="s">
        <v>50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80"/>
    </row>
    <row r="4" spans="1:12" x14ac:dyDescent="0.25">
      <c r="A4" s="99" t="s">
        <v>51</v>
      </c>
      <c r="B4" s="100"/>
      <c r="C4" s="100"/>
      <c r="D4" s="100"/>
      <c r="E4" s="100"/>
      <c r="F4" s="100"/>
      <c r="G4" s="100"/>
      <c r="H4" s="100"/>
      <c r="I4" s="100"/>
      <c r="J4" s="100"/>
      <c r="K4" s="31"/>
      <c r="L4" s="31"/>
    </row>
    <row r="6" spans="1:12" s="50" customFormat="1" ht="87.75" customHeight="1" x14ac:dyDescent="0.25">
      <c r="A6" s="48" t="s">
        <v>0</v>
      </c>
      <c r="B6" s="48" t="s">
        <v>21</v>
      </c>
      <c r="C6" s="48" t="s">
        <v>62</v>
      </c>
      <c r="D6" s="49" t="s">
        <v>52</v>
      </c>
      <c r="E6" s="49" t="s">
        <v>53</v>
      </c>
      <c r="F6" s="49" t="s">
        <v>54</v>
      </c>
      <c r="G6" s="49" t="s">
        <v>55</v>
      </c>
      <c r="H6" s="49" t="s">
        <v>103</v>
      </c>
      <c r="I6" s="61" t="s">
        <v>40</v>
      </c>
      <c r="J6" s="48" t="s">
        <v>56</v>
      </c>
      <c r="K6" s="51" t="s">
        <v>57</v>
      </c>
    </row>
    <row r="7" spans="1:12" s="63" customFormat="1" ht="84" customHeight="1" x14ac:dyDescent="0.25">
      <c r="A7" s="62">
        <v>1</v>
      </c>
      <c r="B7" s="74" t="s">
        <v>71</v>
      </c>
      <c r="C7" s="140" t="s">
        <v>101</v>
      </c>
      <c r="D7" s="61">
        <f>F7/E7</f>
        <v>5</v>
      </c>
      <c r="E7" s="61">
        <f>4*64</f>
        <v>256</v>
      </c>
      <c r="F7" s="61">
        <v>1280</v>
      </c>
      <c r="G7" s="61">
        <v>572.59</v>
      </c>
      <c r="H7" s="140">
        <f>G7/E7</f>
        <v>2.2366796875000001</v>
      </c>
      <c r="I7" s="65">
        <v>2.23</v>
      </c>
      <c r="J7" s="140" t="s">
        <v>104</v>
      </c>
      <c r="K7" s="141" t="s">
        <v>102</v>
      </c>
    </row>
    <row r="8" spans="1:12" s="50" customFormat="1" ht="18" customHeight="1" x14ac:dyDescent="0.25">
      <c r="A8" s="64"/>
      <c r="B8" s="64"/>
      <c r="C8" s="64"/>
      <c r="D8" s="64"/>
      <c r="E8" s="65" t="s">
        <v>61</v>
      </c>
      <c r="F8" s="66">
        <f>F7</f>
        <v>1280</v>
      </c>
      <c r="G8" s="64"/>
      <c r="H8" s="64"/>
      <c r="I8" s="64"/>
      <c r="J8" s="64"/>
      <c r="K8" s="64"/>
    </row>
    <row r="10" spans="1:12" ht="28.5" customHeight="1" x14ac:dyDescent="0.25">
      <c r="B10" s="142" t="s">
        <v>105</v>
      </c>
      <c r="C10" s="142"/>
      <c r="D10" s="142"/>
      <c r="E10" s="142"/>
      <c r="F10" s="142"/>
      <c r="G10" s="142"/>
      <c r="H10" s="142"/>
      <c r="I10" s="142"/>
      <c r="J10" s="142"/>
      <c r="K10" s="142"/>
    </row>
  </sheetData>
  <mergeCells count="4">
    <mergeCell ref="A4:J4"/>
    <mergeCell ref="A3:K3"/>
    <mergeCell ref="A2:K2"/>
    <mergeCell ref="B10:K10"/>
  </mergeCells>
  <pageMargins left="0.25" right="0.25" top="0.75" bottom="0.75" header="0.3" footer="0.3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0"/>
  <sheetViews>
    <sheetView topLeftCell="A4" zoomScale="85" zoomScaleNormal="85" workbookViewId="0">
      <selection activeCell="O17" sqref="O17"/>
    </sheetView>
  </sheetViews>
  <sheetFormatPr defaultColWidth="8.85546875" defaultRowHeight="15" x14ac:dyDescent="0.25"/>
  <cols>
    <col min="1" max="1" width="4" style="25" customWidth="1"/>
    <col min="2" max="2" width="18.28515625" style="25" customWidth="1"/>
    <col min="3" max="3" width="27.7109375" style="25" customWidth="1"/>
    <col min="4" max="4" width="15.140625" style="25" customWidth="1"/>
    <col min="5" max="5" width="16.140625" style="25" customWidth="1"/>
    <col min="6" max="6" width="14.5703125" style="25" customWidth="1"/>
    <col min="7" max="7" width="14.7109375" style="25" customWidth="1"/>
    <col min="8" max="9" width="14" style="25" customWidth="1"/>
    <col min="10" max="10" width="14.42578125" style="25" customWidth="1"/>
    <col min="11" max="11" width="15" style="25" customWidth="1"/>
    <col min="12" max="12" width="15.140625" style="25" customWidth="1"/>
    <col min="13" max="13" width="14.28515625" style="25" customWidth="1"/>
    <col min="14" max="14" width="16.140625" style="25" customWidth="1"/>
    <col min="15" max="16" width="14.28515625" style="25" customWidth="1"/>
    <col min="17" max="17" width="19.7109375" style="25" customWidth="1"/>
    <col min="18" max="16384" width="8.85546875" style="25"/>
  </cols>
  <sheetData>
    <row r="2" spans="1:17" ht="45.75" customHeight="1" x14ac:dyDescent="0.25">
      <c r="A2" s="92" t="s">
        <v>22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15" customHeight="1" x14ac:dyDescent="0.25">
      <c r="A3" s="93" t="s">
        <v>38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</row>
    <row r="4" spans="1:17" ht="60" customHeight="1" x14ac:dyDescent="0.25">
      <c r="A4" s="105" t="s">
        <v>46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</row>
    <row r="5" spans="1:17" ht="24" customHeight="1" x14ac:dyDescent="0.25">
      <c r="A5" s="103" t="s">
        <v>2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7" ht="15" customHeight="1" x14ac:dyDescent="0.25">
      <c r="A6" s="2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7" s="28" customFormat="1" ht="33.75" customHeight="1" x14ac:dyDescent="0.25">
      <c r="A7" s="102" t="s">
        <v>0</v>
      </c>
      <c r="B7" s="109" t="s">
        <v>1</v>
      </c>
      <c r="C7" s="106" t="s">
        <v>16</v>
      </c>
      <c r="D7" s="106" t="s">
        <v>17</v>
      </c>
      <c r="E7" s="143" t="s">
        <v>48</v>
      </c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4" t="s">
        <v>47</v>
      </c>
    </row>
    <row r="8" spans="1:17" s="28" customFormat="1" ht="43.5" customHeight="1" x14ac:dyDescent="0.25">
      <c r="A8" s="102"/>
      <c r="B8" s="109"/>
      <c r="C8" s="107"/>
      <c r="D8" s="107"/>
      <c r="E8" s="143" t="s">
        <v>106</v>
      </c>
      <c r="F8" s="143"/>
      <c r="G8" s="143"/>
      <c r="H8" s="143"/>
      <c r="I8" s="143" t="s">
        <v>107</v>
      </c>
      <c r="J8" s="143"/>
      <c r="K8" s="143"/>
      <c r="L8" s="143"/>
      <c r="M8" s="143"/>
      <c r="N8" s="143"/>
      <c r="O8" s="143"/>
      <c r="P8" s="143"/>
      <c r="Q8" s="145"/>
    </row>
    <row r="9" spans="1:17" s="28" customFormat="1" ht="76.5" customHeight="1" x14ac:dyDescent="0.25">
      <c r="A9" s="102"/>
      <c r="B9" s="109"/>
      <c r="C9" s="108"/>
      <c r="D9" s="108"/>
      <c r="E9" s="146" t="s">
        <v>49</v>
      </c>
      <c r="F9" s="147" t="s">
        <v>15</v>
      </c>
      <c r="G9" s="146" t="s">
        <v>81</v>
      </c>
      <c r="H9" s="146" t="s">
        <v>82</v>
      </c>
      <c r="I9" s="146" t="s">
        <v>49</v>
      </c>
      <c r="J9" s="147" t="s">
        <v>15</v>
      </c>
      <c r="K9" s="146" t="s">
        <v>81</v>
      </c>
      <c r="L9" s="146" t="s">
        <v>82</v>
      </c>
      <c r="M9" s="146" t="s">
        <v>49</v>
      </c>
      <c r="N9" s="147" t="s">
        <v>15</v>
      </c>
      <c r="O9" s="146" t="s">
        <v>81</v>
      </c>
      <c r="P9" s="146" t="s">
        <v>82</v>
      </c>
      <c r="Q9" s="148"/>
    </row>
    <row r="10" spans="1:17" s="52" customFormat="1" ht="76.5" customHeight="1" x14ac:dyDescent="0.25">
      <c r="A10" s="48">
        <v>1</v>
      </c>
      <c r="B10" s="75" t="s">
        <v>71</v>
      </c>
      <c r="C10" s="91" t="s">
        <v>74</v>
      </c>
      <c r="D10" s="91" t="s">
        <v>75</v>
      </c>
      <c r="E10" s="149">
        <v>631.36</v>
      </c>
      <c r="F10" s="61" t="s">
        <v>73</v>
      </c>
      <c r="G10" s="76">
        <f>4*64</f>
        <v>256</v>
      </c>
      <c r="H10" s="149">
        <f>E10/G10</f>
        <v>2.4662500000000001</v>
      </c>
      <c r="I10" s="149">
        <v>630.69000000000005</v>
      </c>
      <c r="J10" s="61" t="s">
        <v>73</v>
      </c>
      <c r="K10" s="76">
        <f>4*64</f>
        <v>256</v>
      </c>
      <c r="L10" s="149">
        <f>I10/K10</f>
        <v>2.4636328125000002</v>
      </c>
      <c r="M10" s="149"/>
      <c r="N10" s="61" t="s">
        <v>73</v>
      </c>
      <c r="O10" s="76">
        <f>4*64</f>
        <v>256</v>
      </c>
      <c r="P10" s="149">
        <f>M10/O10</f>
        <v>0</v>
      </c>
      <c r="Q10" s="150">
        <v>2.46</v>
      </c>
    </row>
  </sheetData>
  <mergeCells count="13">
    <mergeCell ref="M8:P8"/>
    <mergeCell ref="A3:Q3"/>
    <mergeCell ref="A2:Q2"/>
    <mergeCell ref="A5:P5"/>
    <mergeCell ref="A4:Q4"/>
    <mergeCell ref="D7:D9"/>
    <mergeCell ref="A7:A9"/>
    <mergeCell ref="B7:B9"/>
    <mergeCell ref="C7:C9"/>
    <mergeCell ref="Q7:Q9"/>
    <mergeCell ref="E7:P7"/>
    <mergeCell ref="E8:H8"/>
    <mergeCell ref="I8:L8"/>
  </mergeCells>
  <pageMargins left="0.78740157480314965" right="0.78740157480314965" top="0.98425196850393704" bottom="0.78740157480314965" header="0.39370078740157483" footer="0.39370078740157483"/>
  <pageSetup paperSize="9" scale="4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4"/>
  <sheetViews>
    <sheetView zoomScale="85" zoomScaleNormal="85" workbookViewId="0">
      <selection activeCell="L5" sqref="L5"/>
    </sheetView>
  </sheetViews>
  <sheetFormatPr defaultColWidth="8.85546875" defaultRowHeight="12.75" x14ac:dyDescent="0.2"/>
  <cols>
    <col min="1" max="1" width="4.7109375" style="2" customWidth="1"/>
    <col min="2" max="2" width="17.5703125" style="2" customWidth="1"/>
    <col min="3" max="3" width="20.7109375" style="2" customWidth="1"/>
    <col min="4" max="4" width="16.42578125" style="2" customWidth="1"/>
    <col min="5" max="5" width="24.140625" style="2" customWidth="1"/>
    <col min="6" max="6" width="14.28515625" style="2" customWidth="1"/>
    <col min="7" max="7" width="17.5703125" style="2" customWidth="1"/>
    <col min="8" max="8" width="23.7109375" style="2" customWidth="1"/>
    <col min="9" max="9" width="18.5703125" style="2" customWidth="1"/>
    <col min="10" max="10" width="22" style="2" customWidth="1"/>
    <col min="11" max="11" width="18.28515625" style="2" customWidth="1"/>
    <col min="12" max="12" width="22.85546875" style="2" customWidth="1"/>
    <col min="13" max="16384" width="8.85546875" style="2"/>
  </cols>
  <sheetData>
    <row r="2" spans="1:12" ht="28.5" customHeight="1" x14ac:dyDescent="0.2">
      <c r="A2" s="110" t="s">
        <v>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4" spans="1:12" ht="96" customHeight="1" x14ac:dyDescent="0.2">
      <c r="A4" s="19" t="s">
        <v>0</v>
      </c>
      <c r="B4" s="20" t="s">
        <v>1</v>
      </c>
      <c r="C4" s="20" t="s">
        <v>14</v>
      </c>
      <c r="D4" s="20" t="s">
        <v>15</v>
      </c>
      <c r="E4" s="6" t="s">
        <v>16</v>
      </c>
      <c r="F4" s="20" t="s">
        <v>17</v>
      </c>
      <c r="G4" s="20" t="s">
        <v>18</v>
      </c>
      <c r="H4" s="20" t="s">
        <v>3</v>
      </c>
      <c r="I4" s="20" t="s">
        <v>2</v>
      </c>
      <c r="J4" s="20" t="s">
        <v>39</v>
      </c>
      <c r="K4" s="20" t="s">
        <v>9</v>
      </c>
      <c r="L4" s="6" t="s">
        <v>8</v>
      </c>
    </row>
    <row r="5" spans="1:12" s="56" customFormat="1" ht="97.5" customHeight="1" x14ac:dyDescent="0.25">
      <c r="A5" s="49">
        <v>1</v>
      </c>
      <c r="B5" s="89" t="s">
        <v>71</v>
      </c>
      <c r="C5" s="91" t="s">
        <v>72</v>
      </c>
      <c r="D5" s="91" t="s">
        <v>73</v>
      </c>
      <c r="E5" s="91" t="s">
        <v>74</v>
      </c>
      <c r="F5" s="91" t="s">
        <v>75</v>
      </c>
      <c r="G5" s="49" t="s">
        <v>63</v>
      </c>
      <c r="H5" s="53">
        <f>'тарифный метод (только ЖНВЛП)'!K9</f>
        <v>1.89</v>
      </c>
      <c r="I5" s="54">
        <f>'анализ рынка'!Q10</f>
        <v>2.46</v>
      </c>
      <c r="J5" s="55" t="s">
        <v>11</v>
      </c>
      <c r="K5" s="55" t="s">
        <v>11</v>
      </c>
      <c r="L5" s="151">
        <v>1.89</v>
      </c>
    </row>
    <row r="7" spans="1:12" x14ac:dyDescent="0.2">
      <c r="A7" s="111" t="s">
        <v>13</v>
      </c>
      <c r="B7" s="111"/>
      <c r="C7" s="111"/>
      <c r="D7" s="111"/>
      <c r="E7" s="111"/>
      <c r="F7" s="111"/>
      <c r="G7" s="111"/>
      <c r="H7" s="111"/>
      <c r="I7" s="111"/>
    </row>
    <row r="8" spans="1:12" ht="45" customHeight="1" x14ac:dyDescent="0.2">
      <c r="A8" s="96" t="s">
        <v>24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</row>
    <row r="9" spans="1:12" ht="24" customHeight="1" x14ac:dyDescent="0.2">
      <c r="A9" s="112" t="s">
        <v>65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</row>
    <row r="10" spans="1:12" ht="33" customHeight="1" x14ac:dyDescent="0.2">
      <c r="A10" s="96" t="s">
        <v>58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</row>
    <row r="11" spans="1:12" ht="25.5" customHeight="1" x14ac:dyDescent="0.2">
      <c r="A11" s="77" t="s">
        <v>64</v>
      </c>
    </row>
    <row r="12" spans="1:12" ht="18.75" customHeight="1" x14ac:dyDescent="0.2">
      <c r="A12" s="113" t="s">
        <v>66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</row>
    <row r="13" spans="1:12" ht="30.75" customHeight="1" x14ac:dyDescent="0.2">
      <c r="A13" s="114" t="s">
        <v>83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</row>
    <row r="14" spans="1:12" ht="44.25" customHeight="1" x14ac:dyDescent="0.2">
      <c r="A14" s="96" t="s">
        <v>84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</row>
  </sheetData>
  <mergeCells count="8">
    <mergeCell ref="A2:L2"/>
    <mergeCell ref="A8:L8"/>
    <mergeCell ref="A7:I7"/>
    <mergeCell ref="A9:L9"/>
    <mergeCell ref="A14:L14"/>
    <mergeCell ref="A10:L10"/>
    <mergeCell ref="A12:L12"/>
    <mergeCell ref="A13:L13"/>
  </mergeCells>
  <pageMargins left="0.25" right="0.25" top="0.75" bottom="0.75" header="0.3" footer="0.3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topLeftCell="A8" zoomScale="85" zoomScaleNormal="85" workbookViewId="0">
      <selection activeCell="F29" sqref="F29"/>
    </sheetView>
  </sheetViews>
  <sheetFormatPr defaultColWidth="8.85546875" defaultRowHeight="12.75" x14ac:dyDescent="0.2"/>
  <cols>
    <col min="1" max="1" width="4" style="2" customWidth="1"/>
    <col min="2" max="2" width="16.85546875" style="2" customWidth="1"/>
    <col min="3" max="3" width="10.140625" style="2" customWidth="1"/>
    <col min="4" max="4" width="20.42578125" style="2" customWidth="1"/>
    <col min="5" max="5" width="15.42578125" style="2" customWidth="1"/>
    <col min="6" max="6" width="30.7109375" style="2" customWidth="1"/>
    <col min="7" max="7" width="17" style="2" customWidth="1"/>
    <col min="8" max="8" width="17.140625" style="2" customWidth="1"/>
    <col min="9" max="9" width="12.85546875" style="2" customWidth="1"/>
    <col min="10" max="10" width="13.5703125" style="2" customWidth="1"/>
    <col min="11" max="11" width="9.85546875" style="2" customWidth="1"/>
    <col min="12" max="12" width="8.85546875" style="2" customWidth="1"/>
    <col min="13" max="14" width="13.7109375" style="2" customWidth="1"/>
    <col min="15" max="15" width="18" style="2" customWidth="1"/>
    <col min="16" max="17" width="8.85546875" style="2"/>
    <col min="18" max="18" width="12" style="2" customWidth="1"/>
    <col min="19" max="19" width="8.85546875" style="2"/>
    <col min="20" max="20" width="11.7109375" style="2" customWidth="1"/>
    <col min="21" max="16384" width="8.85546875" style="2"/>
  </cols>
  <sheetData>
    <row r="1" spans="1:20" ht="15.75" hidden="1" customHeight="1" x14ac:dyDescent="0.2">
      <c r="K1" s="115" t="s">
        <v>68</v>
      </c>
      <c r="L1" s="115"/>
      <c r="M1" s="115"/>
      <c r="N1" s="115"/>
      <c r="O1" s="115"/>
    </row>
    <row r="3" spans="1:20" x14ac:dyDescent="0.2">
      <c r="A3" s="120" t="s">
        <v>4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</row>
    <row r="4" spans="1:20" ht="14.25" customHeight="1" x14ac:dyDescent="0.2"/>
    <row r="5" spans="1:20" ht="41.25" customHeight="1" x14ac:dyDescent="0.2">
      <c r="A5" s="98" t="s">
        <v>22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</row>
    <row r="6" spans="1:20" ht="18.600000000000001" customHeight="1" x14ac:dyDescent="0.2">
      <c r="A6" s="96" t="s">
        <v>7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</row>
    <row r="7" spans="1:20" ht="31.5" customHeight="1" x14ac:dyDescent="0.2">
      <c r="A7" s="96" t="s">
        <v>23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</row>
    <row r="8" spans="1:20" ht="22.5" customHeight="1" x14ac:dyDescent="0.2">
      <c r="A8" s="121" t="s">
        <v>70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</row>
    <row r="9" spans="1:20" ht="9" customHeight="1" x14ac:dyDescent="0.25">
      <c r="A9" s="32"/>
      <c r="B9" s="29"/>
      <c r="C9" s="8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20" ht="29.25" customHeight="1" x14ac:dyDescent="0.2"/>
    <row r="11" spans="1:20" ht="99.75" customHeight="1" x14ac:dyDescent="0.2">
      <c r="A11" s="5" t="s">
        <v>0</v>
      </c>
      <c r="B11" s="20" t="s">
        <v>1</v>
      </c>
      <c r="C11" s="86" t="s">
        <v>67</v>
      </c>
      <c r="D11" s="20" t="s">
        <v>14</v>
      </c>
      <c r="E11" s="20" t="s">
        <v>15</v>
      </c>
      <c r="F11" s="6" t="s">
        <v>16</v>
      </c>
      <c r="G11" s="20" t="s">
        <v>17</v>
      </c>
      <c r="H11" s="20" t="s">
        <v>18</v>
      </c>
      <c r="I11" s="6" t="s">
        <v>10</v>
      </c>
      <c r="J11" s="5" t="s">
        <v>40</v>
      </c>
      <c r="K11" s="5" t="s">
        <v>41</v>
      </c>
      <c r="L11" s="5" t="s">
        <v>42</v>
      </c>
      <c r="M11" s="5" t="s">
        <v>12</v>
      </c>
      <c r="N11" s="12" t="s">
        <v>20</v>
      </c>
      <c r="O11" s="12" t="s">
        <v>5</v>
      </c>
    </row>
    <row r="12" spans="1:20" s="56" customFormat="1" ht="54.75" customHeight="1" x14ac:dyDescent="0.25">
      <c r="A12" s="49">
        <v>1</v>
      </c>
      <c r="B12" s="49" t="s">
        <v>71</v>
      </c>
      <c r="C12" s="86">
        <v>182517</v>
      </c>
      <c r="D12" s="49" t="s">
        <v>72</v>
      </c>
      <c r="E12" s="49" t="s">
        <v>73</v>
      </c>
      <c r="F12" s="49" t="s">
        <v>74</v>
      </c>
      <c r="G12" s="49" t="s">
        <v>75</v>
      </c>
      <c r="H12" s="49" t="s">
        <v>63</v>
      </c>
      <c r="I12" s="67">
        <v>1280</v>
      </c>
      <c r="J12" s="68">
        <f>'Выбор минимального значения'!L5</f>
        <v>1.89</v>
      </c>
      <c r="K12" s="53">
        <f>J12*1.1</f>
        <v>2.0790000000000002</v>
      </c>
      <c r="L12" s="69">
        <v>0.12</v>
      </c>
      <c r="M12" s="70">
        <f>K12*1.12</f>
        <v>2.3284800000000003</v>
      </c>
      <c r="N12" s="71">
        <v>2.33</v>
      </c>
      <c r="O12" s="71">
        <f>N12*I12</f>
        <v>2982.4</v>
      </c>
      <c r="P12" s="72"/>
      <c r="Q12" s="81"/>
      <c r="R12" s="73"/>
      <c r="T12" s="82"/>
    </row>
    <row r="13" spans="1:20" ht="33" customHeight="1" x14ac:dyDescent="0.2">
      <c r="A13" s="118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7"/>
      <c r="N13" s="17"/>
      <c r="O13" s="45">
        <f>SUM(O12:O12)</f>
        <v>2982.4</v>
      </c>
      <c r="P13" s="42"/>
      <c r="Q13" s="42"/>
      <c r="R13" s="43"/>
      <c r="T13" s="84"/>
    </row>
    <row r="14" spans="1:20" ht="15.75" x14ac:dyDescent="0.25">
      <c r="A14" s="16"/>
      <c r="B14" s="16"/>
      <c r="C14" s="87"/>
      <c r="D14" s="16"/>
      <c r="E14" s="16"/>
      <c r="F14" s="16"/>
      <c r="G14" s="16"/>
      <c r="H14" s="18"/>
      <c r="I14" s="16"/>
      <c r="J14" s="16"/>
      <c r="K14" s="16"/>
      <c r="L14" s="16"/>
      <c r="M14" s="16"/>
      <c r="N14" s="16"/>
      <c r="O14" s="79"/>
      <c r="P14" s="42"/>
      <c r="Q14" s="42"/>
      <c r="R14" s="42"/>
    </row>
    <row r="15" spans="1:20" ht="24.75" customHeight="1" x14ac:dyDescent="0.2">
      <c r="A15" s="116" t="s">
        <v>32</v>
      </c>
      <c r="B15" s="116"/>
      <c r="C15" s="116"/>
      <c r="D15" s="116"/>
      <c r="E15" s="116"/>
      <c r="F15" s="116"/>
      <c r="G15" s="116"/>
      <c r="H15" s="116"/>
      <c r="I15" s="119">
        <f>O13</f>
        <v>2982.4</v>
      </c>
      <c r="J15" s="119"/>
      <c r="K15" s="46"/>
      <c r="L15" s="16"/>
      <c r="M15" s="16"/>
      <c r="N15" s="16"/>
      <c r="O15" s="7"/>
      <c r="P15" s="42"/>
      <c r="Q15" s="42"/>
      <c r="R15" s="42"/>
      <c r="T15" s="83"/>
    </row>
    <row r="16" spans="1:20" x14ac:dyDescent="0.2">
      <c r="A16" s="16"/>
      <c r="B16" s="16"/>
      <c r="C16" s="87"/>
      <c r="D16" s="16"/>
      <c r="E16" s="16"/>
      <c r="F16" s="16"/>
      <c r="G16" s="16"/>
      <c r="H16" s="18"/>
      <c r="I16" s="16"/>
      <c r="J16" s="16"/>
      <c r="K16" s="16"/>
      <c r="L16" s="16"/>
      <c r="M16" s="16"/>
      <c r="N16" s="16"/>
      <c r="O16" s="7"/>
      <c r="P16" s="42"/>
      <c r="Q16" s="42"/>
      <c r="R16" s="42"/>
    </row>
    <row r="17" spans="1:20" x14ac:dyDescent="0.2">
      <c r="A17" s="8" t="s">
        <v>44</v>
      </c>
      <c r="B17" s="16"/>
      <c r="C17" s="87"/>
      <c r="D17" s="16"/>
      <c r="E17" s="16"/>
      <c r="F17" s="16"/>
      <c r="G17" s="16"/>
      <c r="H17" s="18"/>
      <c r="I17" s="16"/>
      <c r="J17" s="16"/>
      <c r="K17" s="16"/>
      <c r="L17" s="16"/>
      <c r="M17" s="16"/>
      <c r="N17" s="16"/>
      <c r="O17" s="7"/>
      <c r="P17" s="42"/>
      <c r="Q17" s="42"/>
      <c r="R17" s="42"/>
    </row>
    <row r="18" spans="1:20" x14ac:dyDescent="0.2">
      <c r="A18" s="8" t="s">
        <v>45</v>
      </c>
      <c r="O18" s="41"/>
      <c r="P18" s="42"/>
      <c r="Q18" s="42"/>
      <c r="R18" s="42"/>
      <c r="T18" s="83"/>
    </row>
    <row r="19" spans="1:20" ht="55.15" customHeight="1" x14ac:dyDescent="0.2">
      <c r="A19" s="96" t="s">
        <v>43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42"/>
      <c r="Q19" s="42"/>
      <c r="R19" s="43"/>
      <c r="T19" s="85"/>
    </row>
    <row r="20" spans="1:20" ht="16.899999999999999" customHeight="1" x14ac:dyDescent="0.2">
      <c r="E20" s="9"/>
      <c r="F20" s="3"/>
      <c r="G20" s="3"/>
      <c r="H20" s="3"/>
      <c r="I20" s="3"/>
      <c r="J20" s="3"/>
      <c r="P20" s="42"/>
      <c r="Q20" s="42"/>
      <c r="R20" s="42"/>
    </row>
    <row r="21" spans="1:20" ht="28.9" customHeight="1" x14ac:dyDescent="0.25">
      <c r="E21" s="9"/>
      <c r="F21" s="3" t="s">
        <v>86</v>
      </c>
      <c r="G21" s="3"/>
      <c r="H21" s="34"/>
      <c r="I21" s="33"/>
      <c r="J21" s="33"/>
      <c r="O21" s="3"/>
      <c r="P21" s="42"/>
      <c r="Q21" s="42"/>
      <c r="R21" s="44"/>
    </row>
    <row r="22" spans="1:20" ht="28.9" customHeight="1" x14ac:dyDescent="0.25">
      <c r="E22" s="9"/>
      <c r="F22" s="3"/>
      <c r="G22" s="3"/>
      <c r="H22" s="34"/>
      <c r="I22" s="33"/>
      <c r="J22" s="33"/>
      <c r="O22" s="3"/>
      <c r="P22" s="42"/>
      <c r="Q22" s="42"/>
      <c r="R22" s="44"/>
    </row>
    <row r="23" spans="1:20" ht="26.25" customHeight="1" x14ac:dyDescent="0.25">
      <c r="B23" s="3"/>
      <c r="C23" s="3"/>
      <c r="D23" s="3"/>
      <c r="F23" s="2" t="s">
        <v>69</v>
      </c>
      <c r="G23" s="3"/>
      <c r="H23" s="33"/>
      <c r="I23" s="35"/>
      <c r="J23"/>
    </row>
    <row r="24" spans="1:20" ht="26.25" customHeight="1" x14ac:dyDescent="0.25">
      <c r="B24" s="3"/>
      <c r="C24" s="3"/>
      <c r="D24" s="3"/>
      <c r="G24" s="3"/>
      <c r="H24" s="33"/>
      <c r="I24" s="35"/>
      <c r="J24"/>
    </row>
    <row r="25" spans="1:20" ht="15" x14ac:dyDescent="0.25">
      <c r="A25" s="3"/>
      <c r="B25" s="3"/>
      <c r="C25" s="3"/>
      <c r="D25" s="3"/>
      <c r="F25" s="2" t="s">
        <v>85</v>
      </c>
      <c r="G25" s="3"/>
      <c r="H25" s="33"/>
      <c r="I25"/>
      <c r="J25"/>
      <c r="K25" s="3"/>
      <c r="L25" s="3"/>
      <c r="M25" s="3"/>
    </row>
    <row r="26" spans="1:20" x14ac:dyDescent="0.2">
      <c r="E26" s="3"/>
      <c r="F26" s="3"/>
      <c r="G26" s="3"/>
      <c r="H26" s="3"/>
      <c r="I26" s="3"/>
      <c r="J26" s="3"/>
      <c r="K26" s="3"/>
      <c r="L26" s="3"/>
      <c r="M26" s="3"/>
    </row>
    <row r="27" spans="1:20" x14ac:dyDescent="0.2">
      <c r="F27" s="2" t="s">
        <v>108</v>
      </c>
    </row>
  </sheetData>
  <mergeCells count="10">
    <mergeCell ref="K1:O1"/>
    <mergeCell ref="A15:H15"/>
    <mergeCell ref="A19:O19"/>
    <mergeCell ref="A13:L13"/>
    <mergeCell ref="I15:J15"/>
    <mergeCell ref="A3:O3"/>
    <mergeCell ref="A5:O5"/>
    <mergeCell ref="A6:O6"/>
    <mergeCell ref="A7:O7"/>
    <mergeCell ref="A8:O8"/>
  </mergeCells>
  <pageMargins left="0.25" right="0.25" top="0.75" bottom="0.75" header="0.3" footer="0.3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 метод (только ЖНВЛП)</vt:lpstr>
      <vt:lpstr>Средневзвешенная</vt:lpstr>
      <vt:lpstr>анализ рынка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Карпова Светлана Александровна</cp:lastModifiedBy>
  <cp:lastPrinted>2026-05-12T08:02:08Z</cp:lastPrinted>
  <dcterms:created xsi:type="dcterms:W3CDTF">2018-01-29T11:31:17Z</dcterms:created>
  <dcterms:modified xsi:type="dcterms:W3CDTF">2026-05-12T08:03:23Z</dcterms:modified>
</cp:coreProperties>
</file>