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z2\Desktop\ЭЛМАГИ 2026\Кузьмич\Интернет реклама\"/>
    </mc:Choice>
  </mc:AlternateContent>
  <bookViews>
    <workbookView xWindow="-105" yWindow="-105" windowWidth="19425" windowHeight="10455"/>
  </bookViews>
  <sheets>
    <sheet name="Расчет цены" sheetId="2" r:id="rId1"/>
  </sheets>
  <definedNames>
    <definedName name="OLE_LINK10" localSheetId="0">'Расчет цены'!#REF!</definedName>
    <definedName name="OLE_LINK107" localSheetId="0">'Расчет цены'!#REF!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2" l="1"/>
  <c r="N10" i="2"/>
  <c r="M11" i="2"/>
  <c r="M10" i="2"/>
  <c r="M9" i="2"/>
  <c r="M8" i="2"/>
  <c r="L9" i="2"/>
  <c r="L10" i="2"/>
  <c r="K9" i="2"/>
  <c r="K10" i="2"/>
  <c r="J10" i="2"/>
  <c r="J9" i="2"/>
  <c r="J8" i="2"/>
  <c r="K8" i="2" l="1"/>
  <c r="L8" i="2" l="1"/>
  <c r="N8" i="2" l="1"/>
</calcChain>
</file>

<file path=xl/sharedStrings.xml><?xml version="1.0" encoding="utf-8"?>
<sst xmlns="http://schemas.openxmlformats.org/spreadsheetml/2006/main" count="29" uniqueCount="26">
  <si>
    <t>Расчет начальной (максимальной) цены договора</t>
  </si>
  <si>
    <t>Количество</t>
  </si>
  <si>
    <t>Единица измерения</t>
  </si>
  <si>
    <t>№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</si>
  <si>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</si>
  <si>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</si>
  <si>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</si>
  <si>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</si>
  <si>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(руб.)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</si>
  <si>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</si>
  <si>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</si>
  <si>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Основные характеристики объекта закупки</t>
  </si>
  <si>
    <t>Используемый метод определения НМЦК с обоснованием:</t>
  </si>
  <si>
    <t xml:space="preserve">Метод сопоставимых рыночных цен (анализа рынка), данный метод определения НМЦК является приоритетным.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</si>
  <si>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</si>
  <si>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 xml:space="preserve">Ценовое предложение  исх.№ </t>
  </si>
  <si>
    <t>Наименование услуги</t>
  </si>
  <si>
    <t>Обоснование начальной (максимальной) цены договора на услуги по размещению интернет-рекламы в сервисах "Яндекс. Карты", "Яндекс. Директ" и "ВК. Реклама" для интернет-сайта для Санкт-Петербургского государственного бюджетного учреждения здравоохранения «Детская городская больница № 2 святой Марии Магдалины»</t>
  </si>
  <si>
    <t xml:space="preserve"> Услуги по размещению интернет-рекламы в сервисах "Яндекс. Карты", "Яндекс. Директ" и "ВК. Реклама" для интернет-сайта СПб ГБУЗ «ДГБ №2 святой Марии Магдалины»</t>
  </si>
  <si>
    <t>Ценовое предложение №1 вх.№ 01-1620/26-0-0 от 05.05.2026</t>
  </si>
  <si>
    <t>Ценовое предложение №2 вх. № 01-1621/26-0-0 от 05.05.2026</t>
  </si>
  <si>
    <t>Ценовое предложение №3 вх. № 01-16193/26-0-0 от 05.05.2026</t>
  </si>
  <si>
    <t>Размещение рекламных кампаний ГЕО сервиса "Яндекс.Карты"</t>
  </si>
  <si>
    <t>Аудит рекламных кампаний</t>
  </si>
  <si>
    <t>Пополнение рекламных кабинетов "Яндекс.Директ" и "VK.Ads"</t>
  </si>
  <si>
    <t>усл. 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</si>
</sst>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Courier New"/>
      <family val="3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0" fontId="4" fillId="0" borderId="0" xfId="0" applyFont="1"/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Fill="1" applyBorder="1"/>
    <xf numFmtId="0" fontId="3" fillId="0" borderId="0" xfId="0" applyFont="1" applyFill="1" applyBorder="1"/>
    <xf numFmtId="0" fontId="3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7" fillId="2" borderId="1" xfId="1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1" fontId="7" fillId="0" borderId="1" xfId="1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2" fontId="3" fillId="0" borderId="1" xfId="0" applyNumberFormat="1" applyFont="1" applyFill="1" applyBorder="1" applyAlignment="1">
      <alignment horizontal="center" vertical="top" wrapText="1"/>
    </xf>
    <xf numFmtId="4" fontId="7" fillId="0" borderId="1" xfId="1" applyNumberFormat="1" applyFont="1" applyFill="1" applyBorder="1" applyAlignment="1">
      <alignment horizontal="center" vertical="top"/>
    </xf>
    <xf numFmtId="4" fontId="7" fillId="0" borderId="1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3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 readingOrder="1"/>
    </xf>
    <xf numFmtId="0" fontId="1" fillId="0" borderId="1" xfId="0" applyFont="1" applyFill="1" applyBorder="1" applyAlignment="1">
      <alignment horizontal="center" vertical="top"/>
    </xf>
    <xf numFmtId="2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_Лист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6</xdr:row>
      <xdr:rowOff>952500</xdr:rowOff>
    </xdr:from>
    <xdr:to>
      <xdr:col>12</xdr:col>
      <xdr:colOff>0</xdr:colOff>
      <xdr:row>6</xdr:row>
      <xdr:rowOff>1303020</xdr:rowOff>
    </xdr:to>
    <xdr:pic>
      <xdr:nvPicPr>
        <xdr:cNvPr id="2669" name="Picture 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55780" y="2758440"/>
          <a:ext cx="96012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22860</xdr:colOff>
      <xdr:row>6</xdr:row>
      <xdr:rowOff>922020</xdr:rowOff>
    </xdr:from>
    <xdr:to>
      <xdr:col>10</xdr:col>
      <xdr:colOff>1051560</xdr:colOff>
      <xdr:row>6</xdr:row>
      <xdr:rowOff>1356360</xdr:rowOff>
    </xdr:to>
    <xdr:pic>
      <xdr:nvPicPr>
        <xdr:cNvPr id="2670" name="Picture 2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96600" y="2727960"/>
          <a:ext cx="1028700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36467</xdr:colOff>
      <xdr:row>6</xdr:row>
      <xdr:rowOff>1885950</xdr:rowOff>
    </xdr:from>
    <xdr:to>
      <xdr:col>13</xdr:col>
      <xdr:colOff>4898</xdr:colOff>
      <xdr:row>6</xdr:row>
      <xdr:rowOff>2244090</xdr:rowOff>
    </xdr:to>
    <xdr:pic>
      <xdr:nvPicPr>
        <xdr:cNvPr id="2671" name="Picture 5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588931" y="3886200"/>
          <a:ext cx="135636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274320</xdr:colOff>
      <xdr:row>6</xdr:row>
      <xdr:rowOff>1402080</xdr:rowOff>
    </xdr:from>
    <xdr:to>
      <xdr:col>12</xdr:col>
      <xdr:colOff>434340</xdr:colOff>
      <xdr:row>6</xdr:row>
      <xdr:rowOff>1630680</xdr:rowOff>
    </xdr:to>
    <xdr:pic>
      <xdr:nvPicPr>
        <xdr:cNvPr id="2672" name="Picture 6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190220" y="3208020"/>
          <a:ext cx="16002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zoomScale="85" zoomScaleNormal="85" workbookViewId="0">
      <selection activeCell="F17" sqref="F17"/>
    </sheetView>
  </sheetViews>
  <sheetFormatPr defaultColWidth="9.140625" defaultRowHeight="12.75" x14ac:dyDescent="0.2"/>
  <cols>
    <col min="1" max="1" width="4.140625" style="25" customWidth="1"/>
    <col min="2" max="2" width="30" style="13" customWidth="1"/>
    <col min="3" max="3" width="9.42578125" style="13" customWidth="1"/>
    <col min="4" max="4" width="11.42578125" style="13" customWidth="1"/>
    <col min="5" max="5" width="20.7109375" style="13" customWidth="1"/>
    <col min="6" max="6" width="21.7109375" style="13" customWidth="1"/>
    <col min="7" max="7" width="21.28515625" style="13" customWidth="1"/>
    <col min="8" max="9" width="0.28515625" style="13" hidden="1" customWidth="1"/>
    <col min="10" max="10" width="15.5703125" style="13" customWidth="1"/>
    <col min="11" max="11" width="15.42578125" style="13" customWidth="1"/>
    <col min="12" max="12" width="14.28515625" style="13" customWidth="1"/>
    <col min="13" max="13" width="20.7109375" style="13" customWidth="1"/>
    <col min="14" max="14" width="13.42578125" style="17" customWidth="1"/>
    <col min="15" max="16384" width="9.140625" style="1"/>
  </cols>
  <sheetData>
    <row r="1" spans="1:14" s="4" customFormat="1" ht="12" customHeight="1" x14ac:dyDescent="0.2">
      <c r="A1" s="2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32"/>
      <c r="N1" s="32"/>
    </row>
    <row r="2" spans="1:14" s="5" customFormat="1" ht="26.25" customHeight="1" x14ac:dyDescent="0.2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4" customFormat="1" ht="39.75" customHeight="1" x14ac:dyDescent="0.2">
      <c r="A3" s="33" t="s">
        <v>11</v>
      </c>
      <c r="B3" s="33"/>
      <c r="C3" s="33"/>
      <c r="D3" s="33"/>
      <c r="E3" s="33"/>
      <c r="F3" s="33"/>
      <c r="G3" s="33"/>
      <c r="H3" s="33"/>
      <c r="I3" s="33"/>
      <c r="J3" s="33"/>
      <c r="K3" s="35" t="s">
        <v>18</v>
      </c>
      <c r="L3" s="35"/>
      <c r="M3" s="35"/>
      <c r="N3" s="35"/>
    </row>
    <row r="4" spans="1:14" s="5" customFormat="1" ht="27.75" customHeight="1" x14ac:dyDescent="0.2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  <c r="K4" s="38" t="s">
        <v>13</v>
      </c>
      <c r="L4" s="39"/>
      <c r="M4" s="39"/>
      <c r="N4" s="39"/>
    </row>
    <row r="5" spans="1:14" ht="19.5" customHeight="1" x14ac:dyDescent="0.2">
      <c r="A5" s="33" t="s">
        <v>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39" customHeight="1" x14ac:dyDescent="0.2">
      <c r="A6" s="41" t="s">
        <v>3</v>
      </c>
      <c r="B6" s="40" t="s">
        <v>16</v>
      </c>
      <c r="C6" s="40" t="s">
        <v>2</v>
      </c>
      <c r="D6" s="40" t="s">
        <v>1</v>
      </c>
      <c r="E6" s="34" t="s">
        <v>4</v>
      </c>
      <c r="F6" s="34"/>
      <c r="G6" s="34"/>
      <c r="H6" s="34"/>
      <c r="I6" s="34"/>
      <c r="J6" s="37" t="s">
        <v>9</v>
      </c>
      <c r="K6" s="37"/>
      <c r="L6" s="37"/>
      <c r="M6" s="34" t="s">
        <v>10</v>
      </c>
      <c r="N6" s="34"/>
    </row>
    <row r="7" spans="1:14" ht="177.75" customHeight="1" x14ac:dyDescent="0.2">
      <c r="A7" s="41"/>
      <c r="B7" s="40"/>
      <c r="C7" s="40"/>
      <c r="D7" s="40"/>
      <c r="E7" s="7" t="s">
        <v>19</v>
      </c>
      <c r="F7" s="7" t="s">
        <v>20</v>
      </c>
      <c r="G7" s="7" t="s">
        <v>21</v>
      </c>
      <c r="H7" s="6" t="s">
        <v>15</v>
      </c>
      <c r="I7" s="2" t="s">
        <v>15</v>
      </c>
      <c r="J7" s="3" t="s">
        <v>7</v>
      </c>
      <c r="K7" s="2" t="s">
        <v>5</v>
      </c>
      <c r="L7" s="2" t="s">
        <v>6</v>
      </c>
      <c r="M7" s="3" t="s">
        <v>14</v>
      </c>
      <c r="N7" s="15" t="s">
        <v>8</v>
      </c>
    </row>
    <row r="8" spans="1:14" ht="39.75" customHeight="1" x14ac:dyDescent="0.2">
      <c r="A8" s="24">
        <v>1</v>
      </c>
      <c r="B8" s="22" t="s">
        <v>22</v>
      </c>
      <c r="C8" s="18" t="s">
        <v>25</v>
      </c>
      <c r="D8" s="19">
        <v>1</v>
      </c>
      <c r="E8" s="27">
        <v>150000</v>
      </c>
      <c r="F8" s="28">
        <v>147000</v>
      </c>
      <c r="G8" s="28">
        <v>150000</v>
      </c>
      <c r="H8" s="8"/>
      <c r="I8" s="9"/>
      <c r="J8" s="20">
        <f>AVERAGE(E8:I8)</f>
        <v>149000</v>
      </c>
      <c r="K8" s="10">
        <f>SQRT(((SUM((POWER(I8-J8,2))*(I8&gt;0),(POWER(H8-J8,2))*(H8&gt;0),(POWER(G8-J8,2))*(G8&gt;0),(POWER(F8-J8,2))*(F8&gt;0),(POWER(E8-J8,2))*(E8&gt;0))/(2))))</f>
        <v>1732.0508075688772</v>
      </c>
      <c r="L8" s="10">
        <f>K8/J8*100</f>
        <v>1.1624502064220652</v>
      </c>
      <c r="M8" s="11">
        <f>149000*D8</f>
        <v>149000</v>
      </c>
      <c r="N8" s="11">
        <f>M8/D8</f>
        <v>149000</v>
      </c>
    </row>
    <row r="9" spans="1:14" ht="45" customHeight="1" x14ac:dyDescent="0.2">
      <c r="A9" s="24"/>
      <c r="B9" s="22" t="s">
        <v>24</v>
      </c>
      <c r="C9" s="18" t="s">
        <v>25</v>
      </c>
      <c r="D9" s="19">
        <v>1</v>
      </c>
      <c r="E9" s="27">
        <v>378000</v>
      </c>
      <c r="F9" s="28">
        <v>390000</v>
      </c>
      <c r="G9" s="28">
        <v>372000</v>
      </c>
      <c r="H9" s="8"/>
      <c r="I9" s="9"/>
      <c r="J9" s="26">
        <f>AVERAGE(E9:I9)</f>
        <v>380000</v>
      </c>
      <c r="K9" s="10">
        <f t="shared" ref="K9:K10" si="0">SQRT(((SUM((POWER(I9-J9,2))*(I9&gt;0),(POWER(H9-J9,2))*(H9&gt;0),(POWER(G9-J9,2))*(G9&gt;0),(POWER(F9-J9,2))*(F9&gt;0),(POWER(E9-J9,2))*(E9&gt;0))/(2))))</f>
        <v>9165.1513899116799</v>
      </c>
      <c r="L9" s="10">
        <f t="shared" ref="L9:L10" si="1">K9/J9*100</f>
        <v>2.4118819447136</v>
      </c>
      <c r="M9" s="11">
        <f>380000*D9</f>
        <v>380000</v>
      </c>
      <c r="N9" s="11">
        <f t="shared" ref="N9:N10" si="2">M9/D9</f>
        <v>380000</v>
      </c>
    </row>
    <row r="10" spans="1:14" ht="39" customHeight="1" x14ac:dyDescent="0.2">
      <c r="A10" s="24"/>
      <c r="B10" s="22" t="s">
        <v>23</v>
      </c>
      <c r="C10" s="18" t="s">
        <v>25</v>
      </c>
      <c r="D10" s="19">
        <v>1</v>
      </c>
      <c r="E10" s="27">
        <v>70000</v>
      </c>
      <c r="F10" s="28">
        <v>62500</v>
      </c>
      <c r="G10" s="28">
        <v>76000</v>
      </c>
      <c r="H10" s="8"/>
      <c r="I10" s="9"/>
      <c r="J10" s="26">
        <f>AVERAGE(E10:I10)</f>
        <v>69500</v>
      </c>
      <c r="K10" s="10">
        <f t="shared" si="0"/>
        <v>6763.8746292343412</v>
      </c>
      <c r="L10" s="10">
        <f t="shared" si="1"/>
        <v>9.7321937111285486</v>
      </c>
      <c r="M10" s="11">
        <f>69500*D10</f>
        <v>69500</v>
      </c>
      <c r="N10" s="11">
        <f t="shared" si="2"/>
        <v>69500</v>
      </c>
    </row>
    <row r="11" spans="1:14" ht="15" x14ac:dyDescent="0.2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1"/>
      <c r="M11" s="21">
        <f>SUM(M8:M10)</f>
        <v>598500</v>
      </c>
      <c r="N11" s="16"/>
    </row>
    <row r="15" spans="1:14" x14ac:dyDescent="0.2">
      <c r="M15" s="14"/>
    </row>
  </sheetData>
  <mergeCells count="15">
    <mergeCell ref="A11:L11"/>
    <mergeCell ref="M1:N1"/>
    <mergeCell ref="A2:N2"/>
    <mergeCell ref="E6:I6"/>
    <mergeCell ref="M6:N6"/>
    <mergeCell ref="K3:N3"/>
    <mergeCell ref="A3:J3"/>
    <mergeCell ref="A4:J4"/>
    <mergeCell ref="J6:L6"/>
    <mergeCell ref="K4:N4"/>
    <mergeCell ref="A5:N5"/>
    <mergeCell ref="B6:B7"/>
    <mergeCell ref="A6:A7"/>
    <mergeCell ref="C6:C7"/>
    <mergeCell ref="D6:D7"/>
  </mergeCells>
  <phoneticPr fontId="5" type="noConversion"/>
  <pageMargins left="0.25" right="0.25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Отдел госзаказа 2</cp:lastModifiedBy>
  <cp:lastPrinted>2023-03-07T08:32:39Z</cp:lastPrinted>
  <dcterms:created xsi:type="dcterms:W3CDTF">2014-01-15T18:15:09Z</dcterms:created>
  <dcterms:modified xsi:type="dcterms:W3CDTF">2026-05-07T11:57:56Z</dcterms:modified>
</cp:coreProperties>
</file>