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3040" windowHeight="9195" activeTab="1"/>
  </bookViews>
  <sheets>
    <sheet name="А" sheetId="2" r:id="rId1"/>
    <sheet name="ЭМ" sheetId="3"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 i="3" l="1"/>
  <c r="L15" i="3"/>
  <c r="P15" i="3" s="1"/>
  <c r="Q15" i="3" s="1"/>
  <c r="Q17" i="3" s="1"/>
  <c r="L16" i="3"/>
  <c r="P16" i="3" s="1"/>
  <c r="Q16" i="3" s="1"/>
  <c r="L13" i="3"/>
  <c r="P13" i="3" s="1"/>
  <c r="Q13" i="3" s="1"/>
  <c r="P14" i="3"/>
  <c r="Q14" i="3" s="1"/>
  <c r="I14" i="2" l="1"/>
  <c r="K14" i="2" s="1"/>
  <c r="J14" i="2"/>
  <c r="L14" i="2" s="1"/>
  <c r="I15" i="2"/>
  <c r="J15" i="2"/>
  <c r="I16" i="2"/>
  <c r="K16" i="2" s="1"/>
  <c r="J16" i="2"/>
  <c r="L16" i="2" s="1"/>
  <c r="J13" i="2"/>
  <c r="I13" i="2"/>
  <c r="K13" i="2" s="1"/>
  <c r="L15" i="2" l="1"/>
  <c r="L13" i="2"/>
  <c r="K15" i="2"/>
  <c r="I17" i="2"/>
  <c r="K17" i="2" s="1"/>
  <c r="K18" i="2" s="1"/>
  <c r="J17" i="2"/>
  <c r="L17" i="2" l="1"/>
</calcChain>
</file>

<file path=xl/sharedStrings.xml><?xml version="1.0" encoding="utf-8"?>
<sst xmlns="http://schemas.openxmlformats.org/spreadsheetml/2006/main" count="84" uniqueCount="73">
  <si>
    <t>№ п/п</t>
  </si>
  <si>
    <t>Средняя цена за ед., руб.</t>
  </si>
  <si>
    <t>Среднее квадратичное отклонение</t>
  </si>
  <si>
    <t>Всего, руб.</t>
  </si>
  <si>
    <t>Коэффициент вариации *</t>
  </si>
  <si>
    <t>Цена за ед., руб. с НДС</t>
  </si>
  <si>
    <t>ИТОГО</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</si>
  <si>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</si>
  <si>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</si>
  <si>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</si>
  <si>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</si>
  <si>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 где σ – </t>
    </r>
    <r>
      <rPr>
        <sz val="11"/>
        <color theme="1"/>
        <rFont val="Times New Roman"/>
        <family val="1"/>
        <charset val="204"/>
      </rPr>
      <t>среднее квадратичное отклонение;    цi – цена единицы товара, работы, услуги, указанная в источнике с номером i</t>
    </r>
  </si>
  <si>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</si>
  <si>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Исполнителей,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</si>
  <si>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Расчет составил контрактный управляющий                                    Т.А. Болдова</t>
  </si>
  <si>
    <t>Расчет начальной (максимальной) цены контракта</t>
  </si>
  <si>
    <t xml:space="preserve">УТВЕРЖДАЮ </t>
  </si>
  <si>
    <t>СОГЛАСОВАНО</t>
  </si>
  <si>
    <t>Начальник отдела образования</t>
  </si>
  <si>
    <t>_______________ Е.В. Прошкина</t>
  </si>
  <si>
    <t>Директор ГБОУ школа № 477</t>
  </si>
  <si>
    <t>Пушкинского района Санкт-Петербурга</t>
  </si>
  <si>
    <t xml:space="preserve">Наименование </t>
  </si>
  <si>
    <t>администрации Пушкинского района Санкт-Петербурга</t>
  </si>
  <si>
    <t xml:space="preserve">      на поставку светильников светодиодных 
для ГБОУ школа №477  Пушкинского района Санкт-Петербурга 
</t>
  </si>
  <si>
    <t xml:space="preserve">Расчет проверил  зам по АХЧ                                                           Г.А. Подлубный </t>
  </si>
  <si>
    <r>
      <t xml:space="preserve">НМЦК определена в размере </t>
    </r>
    <r>
      <rPr>
        <b/>
        <sz val="11"/>
        <rFont val="Times New Roman"/>
        <family val="1"/>
        <charset val="204"/>
      </rPr>
      <t xml:space="preserve">89764,80 руб. </t>
    </r>
  </si>
  <si>
    <t>Характеристика</t>
  </si>
  <si>
    <t xml:space="preserve">Ед. изм </t>
  </si>
  <si>
    <t xml:space="preserve">Кол-во </t>
  </si>
  <si>
    <t>шт</t>
  </si>
  <si>
    <t>____________Н.П. Микушева</t>
  </si>
  <si>
    <t xml:space="preserve">КП № 1 от 04.07.2023  </t>
  </si>
  <si>
    <t>КП № 2  от 04.07.2023</t>
  </si>
  <si>
    <t xml:space="preserve">КП №3  от 04.07.2023 </t>
  </si>
  <si>
    <t>Wi-Fi роутер</t>
  </si>
  <si>
    <t>Wi-Fi роутер TP-Link Archer AX50</t>
  </si>
  <si>
    <t>Коммутатор TP-Link TL-SG116</t>
  </si>
  <si>
    <t xml:space="preserve">Коммутатор </t>
  </si>
  <si>
    <t>Коммутатор TP-Link LS1008G</t>
  </si>
  <si>
    <t>Стабилизатор напряжения ExeGate Master AV-1000 1000ВА</t>
  </si>
  <si>
    <t xml:space="preserve">Стабилизатор напряжения </t>
  </si>
  <si>
    <t>УТВЕРЖДАЮ</t>
  </si>
  <si>
    <t xml:space="preserve">администрации Пушкинского района </t>
  </si>
  <si>
    <t>Пушкинского района Санкт- Петербурга</t>
  </si>
  <si>
    <t>Санкт-Петербурга</t>
  </si>
  <si>
    <t xml:space="preserve">Расчет - обоснование цены контракта, заключаемого с единственным поставщиком </t>
  </si>
  <si>
    <t>Ед. изм.</t>
  </si>
  <si>
    <t>Кол-во</t>
  </si>
  <si>
    <t>Наименьшая  цена за ед., руб.</t>
  </si>
  <si>
    <t>Цена из реестра товаров, руб.</t>
  </si>
  <si>
    <t>Цена из реестра контрактов, руб.</t>
  </si>
  <si>
    <t>Цена из распоряжения КГЗ №100-р</t>
  </si>
  <si>
    <t>Цена за ед.  руб.</t>
  </si>
  <si>
    <t>Итого:</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</si>
  <si>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</si>
  <si>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Исполнителей,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</si>
  <si>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 xml:space="preserve">Начальник отдела образования </t>
  </si>
  <si>
    <t>Наименование услуги</t>
  </si>
  <si>
    <t>с</t>
  </si>
  <si>
    <t>____________И. Н. Орловская</t>
  </si>
  <si>
    <t>усл.ед.</t>
  </si>
  <si>
    <t>Расчет составил                                    О.С.Стрекозова</t>
  </si>
  <si>
    <t>Директор ГБОУ школа № 335</t>
  </si>
  <si>
    <t>_______________И.П.Чулицкая</t>
  </si>
  <si>
    <t>КП № 1 № 12311768 от 24.03.2026</t>
  </si>
  <si>
    <t>КП № 2  от 24.03.2026</t>
  </si>
  <si>
    <t xml:space="preserve">КП № 3 от 24.03.2026  </t>
  </si>
  <si>
    <t>Неисключительное право на лицензию для контентной фильтрации SkyDNS. образование и НКО. лицензия на
30 пользователей. 12 месяцев</t>
  </si>
  <si>
    <t>Персональный клиент фильтрации на 1000 установок «Netpolice PRO+» версия 2.0. Срок действия: 1 год, академическая лицензия</t>
  </si>
  <si>
    <t>Kaspersky Endpoint Security для бизнеса – Стандартный. 2 year Educational Special License</t>
  </si>
  <si>
    <t>Право на использование
комплекта "Максимальная защита" Средства защиты информации Secret Net Studio 8 (реестровая запись № 3855 от 16.08.2017), Лицензия на 1 год +
ТП уровня Базовый, срок 1 год с установкой и настройка средств защиты информации с выездом инженера на объект информатизации</t>
  </si>
  <si>
    <t xml:space="preserve">   на передачу неисключительных прав использования программных комплексов для ГБОУ школа № 335 Пушкинского района Санкт-Петербурга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</si>
</sst>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i/>
      <sz val="11"/>
      <color rgb="FF000000"/>
      <name val="Times New Roman"/>
      <family val="1"/>
      <charset val="204"/>
    </font>
    <font>
      <sz val="10"/>
      <color theme="1"/>
      <name val="Times New Roman"/>
      <family val="1"/>
      <charset val="204"/>
    </font>
    <font>
      <b/>
      <sz val="11"/>
      <name val="Times New Roman"/>
      <family val="1"/>
      <charset val="204"/>
    </font>
    <font>
      <sz val="12"/>
      <color theme="1"/>
      <name val="Calibri"/>
      <family val="2"/>
      <charset val="204"/>
      <scheme val="minor"/>
    </font>
    <font>
      <sz val="12"/>
      <color theme="1"/>
      <name val="Calibri"/>
      <family val="2"/>
      <scheme val="minor"/>
    </font>
    <font>
      <sz val="14"/>
      <color theme="1"/>
      <name val="Calibri"/>
      <family val="2"/>
      <charset val="204"/>
      <scheme val="minor"/>
    </font>
    <font>
      <sz val="10"/>
      <name val="Times New Roman"/>
      <family val="1"/>
      <charset val="204"/>
    </font>
    <font>
      <b/>
      <sz val="10"/>
      <name val="Times New Roman"/>
      <family val="1"/>
      <charset val="204"/>
    </font>
    <font>
      <b/>
      <sz val="10"/>
      <color theme="1"/>
      <name val="Times New Roman"/>
      <family val="1"/>
      <charset val="204"/>
    </font>
    <font>
      <sz val="10"/>
      <color rgb="FF000000"/>
      <name val="Times New Roman"/>
      <family val="1"/>
      <charset val="204"/>
    </font>
    <font>
      <sz val="10"/>
      <color theme="1"/>
      <name val="Calibri"/>
      <family val="2"/>
      <scheme val="minor"/>
    </font>
    <font>
      <b/>
      <sz val="10"/>
      <color rgb="FF000000"/>
      <name val="Times New Roman"/>
      <family val="1"/>
      <charset val="204"/>
    </font>
    <font>
      <sz val="10"/>
      <color theme="1"/>
      <name val="Calibri"/>
      <family val="2"/>
      <charset val="204"/>
      <scheme val="minor"/>
    </font>
    <font>
      <b/>
      <sz val="12"/>
      <color theme="1"/>
      <name val="Times New Roman"/>
      <family val="1"/>
      <charset val="204"/>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25">
    <xf numFmtId="0" fontId="0" fillId="0" borderId="0" xfId="0"/>
    <xf numFmtId="0" fontId="3" fillId="0" borderId="0" xfId="0" applyFont="1"/>
    <xf numFmtId="0" fontId="3" fillId="0" borderId="0" xfId="0" applyFont="1" applyAlignment="1">
      <alignment horizontal="left"/>
    </xf>
    <xf numFmtId="0" fontId="11" fillId="0" borderId="0" xfId="0" applyFont="1"/>
    <xf numFmtId="0" fontId="13" fillId="0" borderId="0" xfId="0" applyFont="1" applyAlignment="1">
      <alignment vertical="top"/>
    </xf>
    <xf numFmtId="0" fontId="3" fillId="0" borderId="0" xfId="0" applyFont="1" applyAlignment="1">
      <alignment vertical="top"/>
    </xf>
    <xf numFmtId="0" fontId="6" fillId="0" borderId="0" xfId="0" applyFont="1" applyAlignment="1">
      <alignment horizontal="justify" vertical="top"/>
    </xf>
    <xf numFmtId="0" fontId="0" fillId="0" borderId="0" xfId="0" applyAlignment="1">
      <alignment horizontal="left"/>
    </xf>
    <xf numFmtId="0" fontId="11" fillId="0" borderId="0" xfId="0" applyFont="1" applyAlignment="1">
      <alignment horizontal="left"/>
    </xf>
    <xf numFmtId="0" fontId="6" fillId="0" borderId="0" xfId="0" applyFont="1" applyAlignment="1">
      <alignment horizontal="left" vertical="top"/>
    </xf>
    <xf numFmtId="0" fontId="0" fillId="0" borderId="0" xfId="0" applyAlignment="1">
      <alignment vertical="top"/>
    </xf>
    <xf numFmtId="2" fontId="9" fillId="0" borderId="1" xfId="0" applyNumberFormat="1" applyFont="1" applyBorder="1" applyAlignment="1">
      <alignment horizontal="center" vertical="top" wrapText="1"/>
    </xf>
    <xf numFmtId="2" fontId="9" fillId="0" borderId="1" xfId="0" applyNumberFormat="1" applyFont="1" applyBorder="1" applyAlignment="1">
      <alignment horizontal="right" vertical="top" wrapText="1"/>
    </xf>
    <xf numFmtId="2" fontId="15" fillId="0" borderId="1" xfId="0" applyNumberFormat="1" applyFont="1" applyBorder="1" applyAlignment="1">
      <alignment horizontal="right" vertical="top" wrapText="1"/>
    </xf>
    <xf numFmtId="0" fontId="9" fillId="0" borderId="1" xfId="0" applyFont="1" applyBorder="1" applyAlignment="1">
      <alignment horizontal="center" vertical="top" wrapText="1"/>
    </xf>
    <xf numFmtId="4" fontId="9" fillId="0" borderId="1" xfId="0" applyNumberFormat="1" applyFont="1" applyBorder="1" applyAlignment="1">
      <alignment horizontal="center" vertical="top" wrapText="1"/>
    </xf>
    <xf numFmtId="1" fontId="9" fillId="0" borderId="1" xfId="0" applyNumberFormat="1" applyFont="1" applyBorder="1" applyAlignment="1">
      <alignment horizontal="center" vertical="top" wrapText="1"/>
    </xf>
    <xf numFmtId="0" fontId="12" fillId="0" borderId="0" xfId="0" applyFont="1" applyAlignment="1">
      <alignment horizontal="left"/>
    </xf>
    <xf numFmtId="0" fontId="9" fillId="0" borderId="1" xfId="0" applyFont="1" applyBorder="1" applyAlignment="1">
      <alignment horizontal="left" vertical="center" wrapText="1"/>
    </xf>
    <xf numFmtId="0" fontId="9" fillId="0" borderId="1" xfId="0" applyFont="1" applyBorder="1" applyAlignment="1">
      <alignment horizontal="left" wrapText="1"/>
    </xf>
    <xf numFmtId="0" fontId="4" fillId="0" borderId="2" xfId="0" applyFont="1" applyBorder="1" applyAlignment="1">
      <alignment vertical="top" wrapText="1"/>
    </xf>
    <xf numFmtId="2" fontId="16" fillId="0" borderId="1" xfId="0" applyNumberFormat="1" applyFont="1" applyBorder="1" applyAlignment="1">
      <alignment horizontal="center" wrapText="1"/>
    </xf>
    <xf numFmtId="0" fontId="9" fillId="0" borderId="1" xfId="0" applyFont="1" applyBorder="1" applyAlignment="1">
      <alignment horizontal="left" vertical="top"/>
    </xf>
    <xf numFmtId="0" fontId="14" fillId="0" borderId="1" xfId="0" applyFont="1" applyBorder="1" applyAlignment="1">
      <alignment horizontal="center" vertical="top" wrapText="1"/>
    </xf>
    <xf numFmtId="0" fontId="14" fillId="0" borderId="1" xfId="0" applyFont="1" applyBorder="1" applyAlignment="1">
      <alignment horizontal="right" vertical="top" wrapText="1"/>
    </xf>
    <xf numFmtId="0" fontId="9" fillId="0" borderId="1" xfId="0" applyFont="1" applyBorder="1" applyAlignment="1">
      <alignment horizontal="left" vertical="top" wrapText="1"/>
    </xf>
    <xf numFmtId="12" fontId="9" fillId="0" borderId="2" xfId="0" applyNumberFormat="1" applyFont="1" applyBorder="1" applyAlignment="1">
      <alignment horizontal="left" vertical="top" wrapText="1"/>
    </xf>
    <xf numFmtId="0" fontId="0" fillId="0" borderId="3" xfId="0" applyBorder="1" applyAlignment="1">
      <alignment horizontal="left" vertical="top" wrapText="1"/>
    </xf>
    <xf numFmtId="0" fontId="18" fillId="0" borderId="0" xfId="0" applyFont="1"/>
    <xf numFmtId="0" fontId="19" fillId="0" borderId="0" xfId="0" applyFont="1" applyAlignment="1">
      <alignment vertical="center"/>
    </xf>
    <xf numFmtId="0" fontId="17" fillId="0" borderId="0" xfId="0" applyFont="1" applyAlignment="1">
      <alignment vertical="center"/>
    </xf>
    <xf numFmtId="0" fontId="20" fillId="0" borderId="0" xfId="0" applyFont="1" applyAlignment="1">
      <alignment vertical="top"/>
    </xf>
    <xf numFmtId="0" fontId="20" fillId="0" borderId="0" xfId="0" applyFont="1"/>
    <xf numFmtId="3" fontId="9" fillId="0" borderId="1" xfId="0" applyNumberFormat="1" applyFont="1" applyBorder="1" applyAlignment="1">
      <alignment horizontal="center" vertical="top" wrapText="1"/>
    </xf>
    <xf numFmtId="0" fontId="0" fillId="0" borderId="0" xfId="0" applyAlignment="1">
      <alignment horizontal="center"/>
    </xf>
    <xf numFmtId="0" fontId="4" fillId="0" borderId="0" xfId="0" applyFont="1" applyAlignment="1">
      <alignment horizontal="left" vertical="center" wrapText="1"/>
    </xf>
    <xf numFmtId="0" fontId="1" fillId="0" borderId="0" xfId="0" applyFont="1"/>
    <xf numFmtId="0" fontId="5" fillId="0" borderId="0" xfId="0" applyFont="1"/>
    <xf numFmtId="0" fontId="6" fillId="0" borderId="0" xfId="0" applyFont="1"/>
    <xf numFmtId="0" fontId="0" fillId="0" borderId="0" xfId="0" applyAlignment="1">
      <alignment horizontal="left" wrapText="1"/>
    </xf>
    <xf numFmtId="0" fontId="7" fillId="0" borderId="0" xfId="0" applyFont="1" applyAlignment="1">
      <alignment horizontal="center" vertical="top" wrapText="1"/>
    </xf>
    <xf numFmtId="0" fontId="0" fillId="0" borderId="0" xfId="0" applyAlignment="1">
      <alignment horizontal="center" vertical="top" wrapText="1"/>
    </xf>
    <xf numFmtId="0" fontId="0" fillId="0" borderId="0" xfId="0"/>
    <xf numFmtId="0" fontId="4" fillId="0" borderId="0" xfId="0" applyFont="1" applyAlignment="1">
      <alignment horizontal="left" vertical="center" wrapText="1"/>
    </xf>
    <xf numFmtId="4" fontId="9" fillId="0" borderId="2" xfId="0" applyNumberFormat="1" applyFont="1" applyBorder="1" applyAlignment="1">
      <alignment horizontal="center" vertical="center" wrapText="1"/>
    </xf>
    <xf numFmtId="4" fontId="18" fillId="0" borderId="3" xfId="0" applyNumberFormat="1" applyFont="1" applyBorder="1" applyAlignment="1">
      <alignment horizontal="center" vertical="center" wrapText="1"/>
    </xf>
    <xf numFmtId="4" fontId="14" fillId="0" borderId="2" xfId="0" applyNumberFormat="1" applyFont="1" applyBorder="1" applyAlignment="1">
      <alignment horizontal="center" vertical="center" wrapText="1"/>
    </xf>
    <xf numFmtId="4" fontId="14" fillId="0" borderId="1" xfId="0" applyNumberFormat="1" applyFont="1" applyBorder="1" applyAlignment="1">
      <alignment horizontal="center" vertical="center" wrapText="1"/>
    </xf>
    <xf numFmtId="4" fontId="18" fillId="0" borderId="1" xfId="0" applyNumberFormat="1" applyFont="1" applyBorder="1" applyAlignment="1">
      <alignment horizontal="center" vertical="center" wrapText="1"/>
    </xf>
    <xf numFmtId="0" fontId="4" fillId="0" borderId="21" xfId="0" applyFont="1" applyBorder="1" applyAlignment="1">
      <alignment horizontal="center" vertical="center" wrapText="1"/>
    </xf>
    <xf numFmtId="4" fontId="14" fillId="0" borderId="23" xfId="0" applyNumberFormat="1" applyFont="1" applyBorder="1" applyAlignment="1">
      <alignment horizontal="center" vertical="center" wrapText="1"/>
    </xf>
    <xf numFmtId="2" fontId="7" fillId="0" borderId="25" xfId="0" applyNumberFormat="1" applyFont="1" applyBorder="1" applyAlignment="1">
      <alignment horizontal="center" vertical="top" wrapText="1"/>
    </xf>
    <xf numFmtId="2" fontId="4" fillId="0" borderId="25" xfId="0" applyNumberFormat="1" applyFont="1" applyBorder="1" applyAlignment="1">
      <alignment horizontal="center"/>
    </xf>
    <xf numFmtId="4" fontId="5" fillId="0" borderId="26" xfId="0" applyNumberFormat="1" applyFont="1" applyBorder="1" applyAlignment="1">
      <alignment horizontal="center" vertical="center"/>
    </xf>
    <xf numFmtId="0" fontId="0" fillId="0" borderId="0" xfId="0"/>
    <xf numFmtId="0" fontId="9" fillId="0" borderId="2" xfId="0" applyFont="1" applyBorder="1" applyAlignment="1">
      <alignment horizontal="center" vertical="center" wrapText="1"/>
    </xf>
    <xf numFmtId="0" fontId="17" fillId="0" borderId="0" xfId="0" applyFont="1" applyAlignment="1">
      <alignment vertical="center" wrapText="1"/>
    </xf>
    <xf numFmtId="0" fontId="18" fillId="0" borderId="0" xfId="0" applyFont="1"/>
    <xf numFmtId="12" fontId="9" fillId="0" borderId="2" xfId="0" applyNumberFormat="1" applyFont="1"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5" fillId="0" borderId="0" xfId="0" applyFont="1" applyAlignment="1">
      <alignment horizontal="center" wrapText="1"/>
    </xf>
    <xf numFmtId="0" fontId="2" fillId="0" borderId="0" xfId="0" applyFont="1" applyAlignment="1">
      <alignment horizontal="center" wrapText="1"/>
    </xf>
    <xf numFmtId="0" fontId="4" fillId="0" borderId="0" xfId="0" applyFont="1" applyAlignment="1">
      <alignment horizontal="justify"/>
    </xf>
    <xf numFmtId="0" fontId="3" fillId="0" borderId="0" xfId="0" applyFont="1"/>
    <xf numFmtId="0" fontId="9" fillId="0" borderId="1" xfId="0" applyFont="1" applyBorder="1" applyAlignment="1">
      <alignment horizontal="center" vertical="top" wrapText="1"/>
    </xf>
    <xf numFmtId="12" fontId="9" fillId="0" borderId="1" xfId="0" applyNumberFormat="1" applyFont="1" applyBorder="1" applyAlignment="1">
      <alignment horizontal="left" vertical="top" wrapText="1"/>
    </xf>
    <xf numFmtId="0" fontId="9" fillId="0" borderId="1" xfId="0" applyFont="1" applyBorder="1" applyAlignment="1">
      <alignment horizontal="left" vertical="top"/>
    </xf>
    <xf numFmtId="0" fontId="14" fillId="0" borderId="1" xfId="0" applyFont="1" applyBorder="1" applyAlignment="1">
      <alignment horizontal="center" vertical="top" wrapText="1"/>
    </xf>
    <xf numFmtId="0" fontId="14" fillId="0" borderId="1" xfId="0" applyFont="1" applyBorder="1" applyAlignment="1">
      <alignment horizontal="right" vertical="top" wrapText="1"/>
    </xf>
    <xf numFmtId="0" fontId="9" fillId="0" borderId="1" xfId="0" applyFont="1" applyBorder="1" applyAlignment="1">
      <alignment horizontal="left" vertical="top" wrapText="1"/>
    </xf>
    <xf numFmtId="0" fontId="4" fillId="0" borderId="5" xfId="0" applyFont="1" applyBorder="1" applyAlignment="1">
      <alignment horizontal="justify" vertical="top" wrapText="1"/>
    </xf>
    <xf numFmtId="0" fontId="0" fillId="0" borderId="5" xfId="0" applyBorder="1" applyAlignment="1">
      <alignment wrapText="1"/>
    </xf>
    <xf numFmtId="0" fontId="4" fillId="0" borderId="0" xfId="0" applyFont="1" applyAlignment="1">
      <alignment horizontal="justify" vertical="top"/>
    </xf>
    <xf numFmtId="0" fontId="0" fillId="0" borderId="0" xfId="0"/>
    <xf numFmtId="0" fontId="6" fillId="0" borderId="0" xfId="0" applyFont="1" applyAlignment="1">
      <alignment horizontal="justify" vertical="top"/>
    </xf>
    <xf numFmtId="0" fontId="6" fillId="0" borderId="0" xfId="0" applyFont="1" applyAlignment="1">
      <alignment horizontal="justify" wrapText="1"/>
    </xf>
    <xf numFmtId="0" fontId="3" fillId="0" borderId="0" xfId="0" applyFont="1" applyAlignment="1">
      <alignment wrapText="1"/>
    </xf>
    <xf numFmtId="0" fontId="7" fillId="0" borderId="0" xfId="0" applyFont="1" applyAlignment="1">
      <alignment vertical="top"/>
    </xf>
    <xf numFmtId="0" fontId="9" fillId="0" borderId="10" xfId="0" applyFont="1" applyBorder="1" applyAlignment="1">
      <alignment horizontal="left" vertical="top" wrapText="1"/>
    </xf>
    <xf numFmtId="0" fontId="0" fillId="0" borderId="11" xfId="0" applyBorder="1" applyAlignment="1">
      <alignment vertical="top" wrapText="1"/>
    </xf>
    <xf numFmtId="0" fontId="14" fillId="0" borderId="16" xfId="0" applyFont="1" applyBorder="1" applyAlignment="1">
      <alignment horizontal="center" vertical="top" wrapText="1"/>
    </xf>
    <xf numFmtId="0" fontId="14" fillId="0" borderId="2" xfId="0" applyFont="1" applyBorder="1" applyAlignment="1">
      <alignment horizontal="center" vertical="top" wrapText="1"/>
    </xf>
    <xf numFmtId="0" fontId="9" fillId="0" borderId="16"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4" xfId="0" applyFont="1" applyBorder="1" applyAlignment="1">
      <alignment horizontal="left" vertical="center" wrapText="1"/>
    </xf>
    <xf numFmtId="0" fontId="18" fillId="0" borderId="15" xfId="0" applyFont="1" applyBorder="1" applyAlignment="1">
      <alignment vertical="center" wrapText="1"/>
    </xf>
    <xf numFmtId="0" fontId="9" fillId="0" borderId="6" xfId="0" applyFont="1" applyBorder="1" applyAlignment="1">
      <alignment horizontal="left" vertical="center" wrapText="1"/>
    </xf>
    <xf numFmtId="0" fontId="18" fillId="0" borderId="7" xfId="0" applyFont="1" applyBorder="1" applyAlignment="1">
      <alignment vertical="center" wrapText="1"/>
    </xf>
    <xf numFmtId="0" fontId="9" fillId="0" borderId="8" xfId="0" applyFont="1" applyBorder="1" applyAlignment="1">
      <alignment horizontal="left" vertical="center" wrapText="1"/>
    </xf>
    <xf numFmtId="0" fontId="18" fillId="0" borderId="9" xfId="0" applyFont="1" applyBorder="1" applyAlignment="1">
      <alignment vertical="center" wrapText="1"/>
    </xf>
    <xf numFmtId="0" fontId="9" fillId="0" borderId="17" xfId="0" applyFont="1" applyBorder="1" applyAlignment="1">
      <alignment horizontal="center" vertical="top" wrapText="1"/>
    </xf>
    <xf numFmtId="0" fontId="9" fillId="0" borderId="18" xfId="0" applyFont="1" applyBorder="1" applyAlignment="1">
      <alignment horizontal="center" vertical="top" wrapText="1"/>
    </xf>
    <xf numFmtId="0" fontId="18" fillId="0" borderId="18" xfId="0" applyFont="1" applyBorder="1" applyAlignment="1">
      <alignment horizontal="center" vertical="top" wrapText="1"/>
    </xf>
    <xf numFmtId="0" fontId="18" fillId="0" borderId="19" xfId="0" applyFont="1" applyBorder="1" applyAlignment="1">
      <alignment horizontal="center" vertical="top" wrapText="1"/>
    </xf>
    <xf numFmtId="0" fontId="9" fillId="0" borderId="10" xfId="0" applyFont="1" applyBorder="1" applyAlignment="1">
      <alignment horizontal="center" vertical="top" wrapText="1"/>
    </xf>
    <xf numFmtId="0" fontId="9" fillId="0" borderId="12" xfId="0" applyFont="1" applyBorder="1" applyAlignment="1">
      <alignment horizontal="center" vertical="top" wrapText="1"/>
    </xf>
    <xf numFmtId="0" fontId="18" fillId="0" borderId="12" xfId="0" applyFont="1" applyBorder="1" applyAlignment="1">
      <alignment horizontal="center" vertical="top" wrapText="1"/>
    </xf>
    <xf numFmtId="0" fontId="18" fillId="0" borderId="11" xfId="0" applyFont="1" applyBorder="1" applyAlignment="1">
      <alignment horizontal="center" vertical="top" wrapText="1"/>
    </xf>
    <xf numFmtId="0" fontId="9" fillId="0" borderId="2" xfId="0" applyFont="1" applyBorder="1" applyAlignment="1">
      <alignment horizontal="center" vertical="top" wrapText="1"/>
    </xf>
    <xf numFmtId="0" fontId="18" fillId="0" borderId="4" xfId="0" applyFont="1" applyBorder="1" applyAlignment="1">
      <alignment horizontal="center" vertical="top" wrapText="1"/>
    </xf>
    <xf numFmtId="0" fontId="4" fillId="0" borderId="0" xfId="0" applyFont="1" applyAlignment="1">
      <alignment horizontal="left" vertical="center" wrapText="1"/>
    </xf>
    <xf numFmtId="0" fontId="4" fillId="0" borderId="0" xfId="0" applyFont="1" applyAlignment="1">
      <alignment horizontal="left" wrapText="1"/>
    </xf>
    <xf numFmtId="0" fontId="21" fillId="0" borderId="0" xfId="0" applyFont="1" applyAlignment="1">
      <alignment horizontal="center" wrapText="1"/>
    </xf>
    <xf numFmtId="0" fontId="0" fillId="0" borderId="0" xfId="0" applyAlignment="1">
      <alignment horizontal="center" wrapText="1"/>
    </xf>
    <xf numFmtId="0" fontId="21" fillId="0" borderId="0" xfId="0" applyFont="1" applyAlignment="1">
      <alignment horizontal="center" vertical="center" wrapText="1"/>
    </xf>
    <xf numFmtId="0" fontId="11" fillId="0" borderId="0" xfId="0" applyFont="1" applyAlignment="1">
      <alignment horizontal="center" vertical="center" wrapText="1"/>
    </xf>
    <xf numFmtId="0" fontId="0" fillId="0" borderId="0" xfId="0" applyAlignment="1">
      <alignment vertical="center"/>
    </xf>
    <xf numFmtId="0" fontId="5" fillId="0" borderId="0" xfId="0" applyFont="1" applyAlignment="1">
      <alignment horizontal="left" wrapText="1"/>
    </xf>
    <xf numFmtId="0" fontId="0" fillId="0" borderId="0" xfId="0" applyAlignment="1">
      <alignment horizontal="left" wrapText="1"/>
    </xf>
    <xf numFmtId="0" fontId="1" fillId="0" borderId="0" xfId="0" applyFont="1" applyAlignment="1">
      <alignment vertical="top"/>
    </xf>
    <xf numFmtId="0" fontId="0" fillId="0" borderId="0" xfId="0" applyAlignment="1">
      <alignment vertical="top"/>
    </xf>
    <xf numFmtId="0" fontId="4" fillId="0" borderId="0" xfId="0" applyFont="1" applyAlignment="1">
      <alignment horizontal="justify" vertical="top" wrapText="1"/>
    </xf>
    <xf numFmtId="0" fontId="1" fillId="0" borderId="0" xfId="0" applyFont="1"/>
    <xf numFmtId="0" fontId="5" fillId="0" borderId="24" xfId="0" applyFont="1" applyBorder="1" applyAlignment="1">
      <alignment horizontal="right" vertical="top" wrapText="1"/>
    </xf>
    <xf numFmtId="0" fontId="4" fillId="0" borderId="25" xfId="0" applyFont="1" applyBorder="1" applyAlignment="1">
      <alignment horizontal="right"/>
    </xf>
    <xf numFmtId="0" fontId="4" fillId="0" borderId="0" xfId="0" applyFont="1" applyBorder="1" applyAlignment="1">
      <alignment horizontal="justify" vertical="top" wrapText="1"/>
    </xf>
    <xf numFmtId="0" fontId="1" fillId="0" borderId="0" xfId="0" applyFont="1" applyBorder="1" applyAlignment="1">
      <alignment wrapText="1"/>
    </xf>
    <xf numFmtId="0" fontId="0" fillId="0" borderId="0" xfId="0" applyBorder="1"/>
    <xf numFmtId="0" fontId="14" fillId="0" borderId="20" xfId="0" applyFont="1" applyBorder="1" applyAlignment="1">
      <alignment horizontal="center" vertical="top" wrapText="1"/>
    </xf>
    <xf numFmtId="0" fontId="18" fillId="0" borderId="22" xfId="0" applyFont="1" applyBorder="1" applyAlignment="1">
      <alignment horizontal="center" vertical="top" wrapText="1"/>
    </xf>
    <xf numFmtId="0" fontId="18" fillId="0" borderId="1" xfId="0" applyFont="1" applyBorder="1" applyAlignment="1">
      <alignment horizontal="center" vertical="top" wrapText="1"/>
    </xf>
    <xf numFmtId="0" fontId="4" fillId="0" borderId="13" xfId="0" applyFont="1" applyBorder="1" applyAlignment="1">
      <alignment horizontal="center" vertical="top" wrapText="1"/>
    </xf>
    <xf numFmtId="0" fontId="4" fillId="0" borderId="21" xfId="0" applyFont="1" applyBorder="1" applyAlignment="1">
      <alignment horizontal="center" vertical="top" wrapText="1"/>
    </xf>
  </cellXfs>
  <cellStyles count="1">
    <cellStyle name="Обычный"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wmf"/></Relationships>
</file>

<file path=xl/drawings/drawing1.xml><?xml version="1.0" encoding="utf-8"?>
<xdr:wsDr xmlns:xdr="http://schemas.openxmlformats.org/drawingml/2006/spreadsheetDrawing" xmlns:a="http://schemas.openxmlformats.org/drawingml/2006/main">
  <xdr:twoCellAnchor>
    <xdr:from>
      <xdr:col>4</xdr:col>
      <xdr:colOff>0</xdr:colOff>
      <xdr:row>20</xdr:row>
      <xdr:rowOff>190501</xdr:rowOff>
    </xdr:from>
    <xdr:to>
      <xdr:col>6</xdr:col>
      <xdr:colOff>976026</xdr:colOff>
      <xdr:row>21</xdr:row>
      <xdr:rowOff>101949</xdr:rowOff>
    </xdr:to>
    <xdr:pic>
      <xdr:nvPicPr>
        <xdr:cNvPr id="5" name="Picture 5">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2164446" y="6276045"/>
          <a:ext cx="2262146" cy="523139"/>
        </a:xfrm>
        <a:prstGeom prst="rect">
          <a:avLst/>
        </a:prstGeom>
        <a:noFill/>
      </xdr:spPr>
    </xdr:pic>
    <xdr:clientData/>
  </xdr:twoCellAnchor>
  <xdr:twoCellAnchor>
    <xdr:from>
      <xdr:col>4</xdr:col>
      <xdr:colOff>23525</xdr:colOff>
      <xdr:row>23</xdr:row>
      <xdr:rowOff>376425</xdr:rowOff>
    </xdr:from>
    <xdr:to>
      <xdr:col>6</xdr:col>
      <xdr:colOff>1482174</xdr:colOff>
      <xdr:row>26</xdr:row>
      <xdr:rowOff>117632</xdr:rowOff>
    </xdr:to>
    <xdr:pic>
      <xdr:nvPicPr>
        <xdr:cNvPr id="6" name="Рисунок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2187971" y="7928460"/>
          <a:ext cx="2744769" cy="494057"/>
        </a:xfrm>
        <a:prstGeom prst="rect">
          <a:avLst/>
        </a:prstGeom>
        <a:noFill/>
      </xdr:spPr>
    </xdr:pic>
    <xdr:clientData/>
  </xdr:twoCellAnchor>
  <xdr:twoCellAnchor editAs="oneCell">
    <xdr:from>
      <xdr:col>4</xdr:col>
      <xdr:colOff>0</xdr:colOff>
      <xdr:row>29</xdr:row>
      <xdr:rowOff>0</xdr:rowOff>
    </xdr:from>
    <xdr:to>
      <xdr:col>5</xdr:col>
      <xdr:colOff>101794</xdr:colOff>
      <xdr:row>29</xdr:row>
      <xdr:rowOff>0</xdr:rowOff>
    </xdr:to>
    <xdr:pic>
      <xdr:nvPicPr>
        <xdr:cNvPr id="7" name="Рисунок 6">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18023" y="8358996"/>
          <a:ext cx="433578" cy="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133351</xdr:colOff>
      <xdr:row>17</xdr:row>
      <xdr:rowOff>0</xdr:rowOff>
    </xdr:from>
    <xdr:to>
      <xdr:col>2</xdr:col>
      <xdr:colOff>566929</xdr:colOff>
      <xdr:row>17</xdr:row>
      <xdr:rowOff>0</xdr:rowOff>
    </xdr:to>
    <xdr:pic>
      <xdr:nvPicPr>
        <xdr:cNvPr id="4" name="Рисунок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1491" y="9342120"/>
          <a:ext cx="433578" cy="0"/>
        </a:xfrm>
        <a:prstGeom prst="rect">
          <a:avLst/>
        </a:prstGeom>
        <a:noFill/>
        <a:ln>
          <a:noFill/>
        </a:ln>
      </xdr:spPr>
    </xdr:pic>
    <xdr:clientData/>
  </xdr:twoCellAnchor>
  <xdr:twoCellAnchor editAs="oneCell">
    <xdr:from>
      <xdr:col>4</xdr:col>
      <xdr:colOff>133351</xdr:colOff>
      <xdr:row>19</xdr:row>
      <xdr:rowOff>0</xdr:rowOff>
    </xdr:from>
    <xdr:to>
      <xdr:col>5</xdr:col>
      <xdr:colOff>115444</xdr:colOff>
      <xdr:row>19</xdr:row>
      <xdr:rowOff>0</xdr:rowOff>
    </xdr:to>
    <xdr:pic>
      <xdr:nvPicPr>
        <xdr:cNvPr id="5" name="Рисунок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49831" y="10850880"/>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zoomScale="110" zoomScaleNormal="110" workbookViewId="0">
      <selection activeCell="D13" sqref="D13:F16"/>
    </sheetView>
  </sheetViews>
  <sheetFormatPr defaultRowHeight="15" x14ac:dyDescent="0.25"/>
  <cols>
    <col min="1" max="1" width="4.140625" customWidth="1"/>
    <col min="2" max="2" width="16" style="7" customWidth="1"/>
    <col min="3" max="3" width="18.85546875" style="7" customWidth="1"/>
    <col min="4" max="4" width="4.7109375" style="7" customWidth="1"/>
    <col min="5" max="5" width="4.85546875" style="7" customWidth="1"/>
    <col min="6" max="6" width="11.28515625" customWidth="1"/>
    <col min="7" max="7" width="14.28515625" customWidth="1"/>
    <col min="8" max="8" width="10.85546875" customWidth="1"/>
    <col min="9" max="9" width="10" customWidth="1"/>
    <col min="10" max="10" width="8.28515625" customWidth="1"/>
    <col min="11" max="11" width="8.140625" customWidth="1"/>
    <col min="12" max="12" width="9.85546875" customWidth="1"/>
    <col min="13" max="13" width="14" customWidth="1"/>
    <col min="14" max="14" width="10.28515625" bestFit="1" customWidth="1"/>
  </cols>
  <sheetData>
    <row r="1" spans="1:12" x14ac:dyDescent="0.25">
      <c r="B1" s="56" t="s">
        <v>16</v>
      </c>
      <c r="C1" s="56"/>
      <c r="D1" s="56"/>
      <c r="E1" s="56"/>
      <c r="F1" s="57"/>
      <c r="G1" s="28"/>
      <c r="H1" s="28"/>
      <c r="I1" s="28"/>
      <c r="J1" s="29" t="s">
        <v>17</v>
      </c>
      <c r="K1" s="28"/>
      <c r="L1" s="28"/>
    </row>
    <row r="2" spans="1:12" ht="19.149999999999999" customHeight="1" x14ac:dyDescent="0.25">
      <c r="B2" s="56" t="s">
        <v>20</v>
      </c>
      <c r="C2" s="56"/>
      <c r="D2" s="56"/>
      <c r="E2" s="56"/>
      <c r="F2" s="57"/>
      <c r="G2" s="28"/>
      <c r="H2" s="28"/>
      <c r="I2" s="28"/>
      <c r="J2" s="56" t="s">
        <v>18</v>
      </c>
      <c r="K2" s="57"/>
      <c r="L2" s="57"/>
    </row>
    <row r="3" spans="1:12" ht="27.75" customHeight="1" x14ac:dyDescent="0.25">
      <c r="B3" s="56" t="s">
        <v>21</v>
      </c>
      <c r="C3" s="56"/>
      <c r="D3" s="56"/>
      <c r="E3" s="56"/>
      <c r="F3" s="57"/>
      <c r="G3" s="28"/>
      <c r="H3" s="28"/>
      <c r="I3" s="28"/>
      <c r="J3" s="56" t="s">
        <v>23</v>
      </c>
      <c r="K3" s="57"/>
      <c r="L3" s="57"/>
    </row>
    <row r="4" spans="1:12" ht="15.75" customHeight="1" x14ac:dyDescent="0.25">
      <c r="B4" s="30" t="s">
        <v>19</v>
      </c>
      <c r="C4" s="30"/>
      <c r="D4" s="30"/>
      <c r="E4" s="31"/>
      <c r="F4" s="32"/>
      <c r="G4" s="28"/>
      <c r="H4" s="28"/>
      <c r="I4" s="28"/>
      <c r="J4" s="30" t="s">
        <v>31</v>
      </c>
      <c r="K4" s="30"/>
      <c r="L4" s="28"/>
    </row>
    <row r="6" spans="1:12" ht="21.75" customHeight="1" x14ac:dyDescent="0.25">
      <c r="A6" s="3"/>
      <c r="B6" s="8"/>
      <c r="C6" s="8"/>
      <c r="D6" s="8"/>
      <c r="F6" s="61" t="s">
        <v>15</v>
      </c>
      <c r="G6" s="61"/>
      <c r="H6" s="61"/>
      <c r="I6" s="62"/>
      <c r="J6" s="62"/>
      <c r="K6" s="17"/>
      <c r="L6" s="17"/>
    </row>
    <row r="7" spans="1:12" ht="27.75" customHeight="1" x14ac:dyDescent="0.25">
      <c r="A7" s="61" t="s">
        <v>24</v>
      </c>
      <c r="B7" s="61"/>
      <c r="C7" s="61"/>
      <c r="D7" s="61"/>
      <c r="E7" s="61"/>
      <c r="F7" s="62"/>
      <c r="G7" s="62"/>
      <c r="H7" s="62"/>
      <c r="I7" s="62"/>
      <c r="J7" s="62"/>
      <c r="K7" s="62"/>
      <c r="L7" s="62"/>
    </row>
    <row r="8" spans="1:12" ht="10.9" customHeight="1" x14ac:dyDescent="0.25">
      <c r="A8" s="1"/>
      <c r="B8" s="2"/>
      <c r="C8" s="2"/>
      <c r="D8" s="2"/>
      <c r="E8" s="2"/>
      <c r="F8" s="1"/>
      <c r="G8" s="1"/>
      <c r="H8" s="1"/>
      <c r="I8" s="1"/>
      <c r="J8" s="1"/>
      <c r="K8" s="1"/>
      <c r="L8" s="1"/>
    </row>
    <row r="9" spans="1:12" ht="14.45" customHeight="1" x14ac:dyDescent="0.25">
      <c r="A9" s="65" t="s">
        <v>0</v>
      </c>
      <c r="B9" s="66" t="s">
        <v>22</v>
      </c>
      <c r="C9" s="58" t="s">
        <v>27</v>
      </c>
      <c r="D9" s="58" t="s">
        <v>28</v>
      </c>
      <c r="E9" s="66" t="s">
        <v>29</v>
      </c>
      <c r="F9" s="65"/>
      <c r="G9" s="65"/>
      <c r="H9" s="65"/>
      <c r="I9" s="68" t="s">
        <v>1</v>
      </c>
      <c r="J9" s="68" t="s">
        <v>2</v>
      </c>
      <c r="K9" s="69" t="s">
        <v>3</v>
      </c>
      <c r="L9" s="68" t="s">
        <v>4</v>
      </c>
    </row>
    <row r="10" spans="1:12" x14ac:dyDescent="0.25">
      <c r="A10" s="65"/>
      <c r="B10" s="66"/>
      <c r="C10" s="59"/>
      <c r="D10" s="59"/>
      <c r="E10" s="67"/>
      <c r="F10" s="65" t="s">
        <v>5</v>
      </c>
      <c r="G10" s="65"/>
      <c r="H10" s="65"/>
      <c r="I10" s="68"/>
      <c r="J10" s="68"/>
      <c r="K10" s="69"/>
      <c r="L10" s="68"/>
    </row>
    <row r="11" spans="1:12" ht="15" customHeight="1" x14ac:dyDescent="0.25">
      <c r="A11" s="65"/>
      <c r="B11" s="66"/>
      <c r="C11" s="59"/>
      <c r="D11" s="59"/>
      <c r="E11" s="67"/>
      <c r="F11" s="65" t="s">
        <v>32</v>
      </c>
      <c r="G11" s="70" t="s">
        <v>33</v>
      </c>
      <c r="H11" s="65" t="s">
        <v>34</v>
      </c>
      <c r="I11" s="68"/>
      <c r="J11" s="68"/>
      <c r="K11" s="69"/>
      <c r="L11" s="68"/>
    </row>
    <row r="12" spans="1:12" ht="18" customHeight="1" x14ac:dyDescent="0.25">
      <c r="A12" s="65"/>
      <c r="B12" s="66"/>
      <c r="C12" s="60"/>
      <c r="D12" s="60"/>
      <c r="E12" s="67"/>
      <c r="F12" s="65"/>
      <c r="G12" s="70"/>
      <c r="H12" s="65"/>
      <c r="I12" s="68"/>
      <c r="J12" s="68"/>
      <c r="K12" s="69"/>
      <c r="L12" s="68"/>
    </row>
    <row r="13" spans="1:12" ht="31.15" customHeight="1" x14ac:dyDescent="0.25">
      <c r="A13" s="14"/>
      <c r="B13" s="26" t="s">
        <v>35</v>
      </c>
      <c r="C13" s="27" t="s">
        <v>36</v>
      </c>
      <c r="D13" s="27" t="s">
        <v>30</v>
      </c>
      <c r="E13" s="22">
        <v>1</v>
      </c>
      <c r="F13" s="33">
        <v>5591</v>
      </c>
      <c r="G13" s="25"/>
      <c r="H13" s="14"/>
      <c r="I13" s="23">
        <f t="shared" ref="I13" si="0">ROUND(AVERAGE(F13:H13),2)</f>
        <v>5591</v>
      </c>
      <c r="J13" s="23" t="e">
        <f t="shared" ref="J13" si="1">ROUND(STDEV(F13:H13),2)</f>
        <v>#DIV/0!</v>
      </c>
      <c r="K13" s="24">
        <f>I13*E13</f>
        <v>5591</v>
      </c>
      <c r="L13" s="23" t="e">
        <f t="shared" ref="L13" si="2">J13/I13*100</f>
        <v>#DIV/0!</v>
      </c>
    </row>
    <row r="14" spans="1:12" ht="33" customHeight="1" x14ac:dyDescent="0.25">
      <c r="A14" s="14"/>
      <c r="B14" s="26" t="s">
        <v>38</v>
      </c>
      <c r="C14" s="27" t="s">
        <v>37</v>
      </c>
      <c r="D14" s="27" t="s">
        <v>30</v>
      </c>
      <c r="E14" s="22">
        <v>2</v>
      </c>
      <c r="F14" s="33">
        <v>5489</v>
      </c>
      <c r="G14" s="25"/>
      <c r="H14" s="14"/>
      <c r="I14" s="23">
        <f t="shared" ref="I14:I16" si="3">ROUND(AVERAGE(F14:H14),2)</f>
        <v>5489</v>
      </c>
      <c r="J14" s="23" t="e">
        <f t="shared" ref="J14:J16" si="4">ROUND(STDEV(F14:H14),2)</f>
        <v>#DIV/0!</v>
      </c>
      <c r="K14" s="24">
        <f t="shared" ref="K14:K16" si="5">I14*E14</f>
        <v>10978</v>
      </c>
      <c r="L14" s="23" t="e">
        <f t="shared" ref="L14:L16" si="6">J14/I14*100</f>
        <v>#DIV/0!</v>
      </c>
    </row>
    <row r="15" spans="1:12" ht="37.15" customHeight="1" x14ac:dyDescent="0.25">
      <c r="A15" s="14"/>
      <c r="B15" s="26" t="s">
        <v>38</v>
      </c>
      <c r="C15" s="27" t="s">
        <v>39</v>
      </c>
      <c r="D15" s="27" t="s">
        <v>30</v>
      </c>
      <c r="E15" s="22">
        <v>8</v>
      </c>
      <c r="F15" s="33">
        <v>1881</v>
      </c>
      <c r="G15" s="25"/>
      <c r="H15" s="14"/>
      <c r="I15" s="23">
        <f t="shared" si="3"/>
        <v>1881</v>
      </c>
      <c r="J15" s="23" t="e">
        <f t="shared" si="4"/>
        <v>#DIV/0!</v>
      </c>
      <c r="K15" s="24">
        <f t="shared" si="5"/>
        <v>15048</v>
      </c>
      <c r="L15" s="23" t="e">
        <f t="shared" si="6"/>
        <v>#DIV/0!</v>
      </c>
    </row>
    <row r="16" spans="1:12" ht="52.9" customHeight="1" x14ac:dyDescent="0.25">
      <c r="A16" s="14"/>
      <c r="B16" s="26" t="s">
        <v>41</v>
      </c>
      <c r="C16" s="27" t="s">
        <v>40</v>
      </c>
      <c r="D16" s="27" t="s">
        <v>30</v>
      </c>
      <c r="E16" s="22">
        <v>4</v>
      </c>
      <c r="F16" s="33">
        <v>2745</v>
      </c>
      <c r="G16" s="25"/>
      <c r="H16" s="14"/>
      <c r="I16" s="23">
        <f t="shared" si="3"/>
        <v>2745</v>
      </c>
      <c r="J16" s="23" t="e">
        <f t="shared" si="4"/>
        <v>#DIV/0!</v>
      </c>
      <c r="K16" s="24">
        <f t="shared" si="5"/>
        <v>10980</v>
      </c>
      <c r="L16" s="23" t="e">
        <f t="shared" si="6"/>
        <v>#DIV/0!</v>
      </c>
    </row>
    <row r="17" spans="1:12" s="10" customFormat="1" ht="24.6" customHeight="1" x14ac:dyDescent="0.25">
      <c r="A17" s="14"/>
      <c r="B17" s="20"/>
      <c r="C17" s="20"/>
      <c r="D17" s="20"/>
      <c r="E17" s="16"/>
      <c r="F17" s="15"/>
      <c r="G17" s="15"/>
      <c r="H17" s="15"/>
      <c r="I17" s="11" t="e">
        <f t="shared" ref="I17" si="7">ROUND(AVERAGE(F17:H17),2)</f>
        <v>#DIV/0!</v>
      </c>
      <c r="J17" s="11" t="e">
        <f t="shared" ref="J17" si="8">ROUND(STDEV(F17:H17),2)</f>
        <v>#DIV/0!</v>
      </c>
      <c r="K17" s="12" t="e">
        <f>I17*E17</f>
        <v>#DIV/0!</v>
      </c>
      <c r="L17" s="11" t="e">
        <f t="shared" ref="L17" si="9">J17/I17*100</f>
        <v>#DIV/0!</v>
      </c>
    </row>
    <row r="18" spans="1:12" ht="24" customHeight="1" x14ac:dyDescent="0.25">
      <c r="A18" s="14"/>
      <c r="B18" s="18" t="s">
        <v>6</v>
      </c>
      <c r="C18" s="18"/>
      <c r="D18" s="18"/>
      <c r="E18" s="19"/>
      <c r="F18" s="19"/>
      <c r="G18" s="19"/>
      <c r="H18" s="19"/>
      <c r="I18" s="19"/>
      <c r="J18" s="19"/>
      <c r="K18" s="21" t="e">
        <f>K17</f>
        <v>#DIV/0!</v>
      </c>
      <c r="L18" s="13"/>
    </row>
    <row r="19" spans="1:12" ht="63.75" customHeight="1" x14ac:dyDescent="0.25">
      <c r="A19" s="71" t="s">
        <v>7</v>
      </c>
      <c r="B19" s="72"/>
      <c r="C19" s="72"/>
      <c r="D19" s="72"/>
      <c r="E19" s="72"/>
      <c r="F19" s="72"/>
      <c r="G19" s="72"/>
      <c r="H19" s="72"/>
      <c r="I19" s="72"/>
      <c r="J19" s="72"/>
      <c r="K19" s="72"/>
      <c r="L19" s="72"/>
    </row>
    <row r="20" spans="1:12" ht="41.45" customHeight="1" x14ac:dyDescent="0.25">
      <c r="A20" s="73" t="s">
        <v>13</v>
      </c>
      <c r="B20" s="74"/>
      <c r="C20" s="74"/>
      <c r="D20" s="74"/>
      <c r="E20" s="74"/>
      <c r="F20" s="74"/>
      <c r="G20" s="74"/>
      <c r="H20" s="74"/>
      <c r="I20" s="74"/>
      <c r="J20" s="74"/>
      <c r="K20" s="74"/>
      <c r="L20" s="74"/>
    </row>
    <row r="21" spans="1:12" ht="48.4" customHeight="1" x14ac:dyDescent="0.25">
      <c r="A21" s="73" t="s">
        <v>8</v>
      </c>
      <c r="B21" s="73"/>
      <c r="C21" s="73"/>
      <c r="D21" s="73"/>
      <c r="E21" s="73"/>
      <c r="F21" s="64"/>
      <c r="G21" s="64"/>
      <c r="H21" s="64"/>
      <c r="I21" s="64"/>
      <c r="J21" s="64"/>
      <c r="K21" s="64"/>
      <c r="L21" s="64"/>
    </row>
    <row r="22" spans="1:12" ht="31.9" customHeight="1" x14ac:dyDescent="0.25">
      <c r="A22" s="76" t="s">
        <v>11</v>
      </c>
      <c r="B22" s="76"/>
      <c r="C22" s="76"/>
      <c r="D22" s="76"/>
      <c r="E22" s="76"/>
      <c r="F22" s="77"/>
      <c r="G22" s="77"/>
      <c r="H22" s="77"/>
      <c r="I22" s="77"/>
      <c r="J22" s="77"/>
      <c r="K22" s="77"/>
      <c r="L22" s="1"/>
    </row>
    <row r="23" spans="1:12" ht="36" customHeight="1" x14ac:dyDescent="0.25">
      <c r="A23" s="75" t="s">
        <v>12</v>
      </c>
      <c r="B23" s="74"/>
      <c r="C23" s="74"/>
      <c r="D23" s="74"/>
      <c r="E23" s="74"/>
      <c r="F23" s="74"/>
      <c r="G23" s="74"/>
      <c r="H23" s="74"/>
      <c r="I23" s="74"/>
      <c r="J23" s="74"/>
      <c r="K23" s="74"/>
      <c r="L23" s="74"/>
    </row>
    <row r="24" spans="1:12" ht="30.75" customHeight="1" x14ac:dyDescent="0.25">
      <c r="A24" s="73" t="s">
        <v>9</v>
      </c>
      <c r="B24" s="74"/>
      <c r="C24" s="74"/>
      <c r="D24" s="74"/>
      <c r="E24" s="74"/>
      <c r="F24" s="74"/>
      <c r="G24" s="74"/>
      <c r="H24" s="74"/>
      <c r="I24" s="74"/>
      <c r="J24" s="74"/>
      <c r="K24" s="74"/>
      <c r="L24" s="74"/>
    </row>
    <row r="25" spans="1:12" x14ac:dyDescent="0.25">
      <c r="A25" s="6"/>
      <c r="B25" s="9"/>
      <c r="C25" s="9"/>
      <c r="D25" s="9"/>
      <c r="E25" s="9"/>
      <c r="F25" s="5"/>
      <c r="G25" s="5"/>
      <c r="H25" s="5"/>
      <c r="I25" s="5"/>
      <c r="J25" s="5"/>
      <c r="K25" s="5"/>
      <c r="L25" s="1"/>
    </row>
    <row r="26" spans="1:12" x14ac:dyDescent="0.25">
      <c r="A26" s="6"/>
      <c r="B26" s="9"/>
      <c r="C26" s="9"/>
      <c r="D26" s="9"/>
      <c r="E26" s="9"/>
      <c r="F26" s="5"/>
      <c r="G26" s="5"/>
      <c r="H26" s="5"/>
      <c r="I26" s="5"/>
      <c r="J26" s="5"/>
      <c r="K26" s="5"/>
      <c r="L26" s="1"/>
    </row>
    <row r="27" spans="1:12" x14ac:dyDescent="0.25">
      <c r="A27" s="6"/>
      <c r="B27" s="9"/>
      <c r="C27" s="9"/>
      <c r="D27" s="9"/>
      <c r="E27" s="9"/>
      <c r="F27" s="5"/>
      <c r="G27" s="5"/>
      <c r="H27" s="5"/>
      <c r="I27" s="5"/>
      <c r="J27" s="5"/>
      <c r="K27" s="5"/>
      <c r="L27" s="1"/>
    </row>
    <row r="28" spans="1:12" ht="2.25" customHeight="1" x14ac:dyDescent="0.25">
      <c r="A28" s="6"/>
      <c r="B28" s="9"/>
      <c r="C28" s="9"/>
      <c r="D28" s="9"/>
      <c r="E28" s="9"/>
      <c r="F28" s="5"/>
      <c r="G28" s="5"/>
      <c r="H28" s="5"/>
      <c r="I28" s="5"/>
      <c r="J28" s="5"/>
      <c r="K28" s="5"/>
      <c r="L28" s="1"/>
    </row>
    <row r="29" spans="1:12" ht="27" customHeight="1" x14ac:dyDescent="0.25">
      <c r="A29" s="63" t="s">
        <v>10</v>
      </c>
      <c r="B29" s="74"/>
      <c r="C29" s="74"/>
      <c r="D29" s="74"/>
      <c r="E29" s="74"/>
      <c r="F29" s="74"/>
      <c r="G29" s="74"/>
      <c r="H29" s="74"/>
      <c r="I29" s="74"/>
      <c r="J29" s="74"/>
      <c r="K29" s="74"/>
      <c r="L29" s="74"/>
    </row>
    <row r="30" spans="1:12" x14ac:dyDescent="0.25">
      <c r="A30" s="78" t="s">
        <v>26</v>
      </c>
      <c r="B30" s="78"/>
      <c r="C30" s="78"/>
      <c r="D30" s="78"/>
      <c r="E30" s="78"/>
      <c r="F30" s="78"/>
      <c r="G30" s="78"/>
      <c r="H30" s="78"/>
      <c r="I30" s="78"/>
      <c r="J30" s="78"/>
      <c r="K30" s="78"/>
      <c r="L30" s="78"/>
    </row>
    <row r="31" spans="1:12" ht="9.75" customHeight="1" x14ac:dyDescent="0.25">
      <c r="A31" s="73"/>
      <c r="B31" s="73"/>
      <c r="C31" s="73"/>
      <c r="D31" s="73"/>
      <c r="E31" s="73"/>
      <c r="F31" s="73"/>
      <c r="G31" s="73"/>
      <c r="H31" s="73"/>
      <c r="I31" s="73"/>
      <c r="J31" s="73"/>
      <c r="K31" s="73"/>
      <c r="L31" s="73"/>
    </row>
    <row r="32" spans="1:12" ht="15" customHeight="1" x14ac:dyDescent="0.25">
      <c r="A32" s="63" t="s">
        <v>14</v>
      </c>
      <c r="B32" s="63"/>
      <c r="C32" s="63"/>
      <c r="D32" s="63"/>
      <c r="E32" s="63"/>
      <c r="F32" s="64"/>
      <c r="G32" s="64"/>
      <c r="H32" s="64"/>
      <c r="I32" s="64"/>
      <c r="J32" s="64"/>
    </row>
    <row r="33" spans="1:12" ht="17.649999999999999" customHeight="1" x14ac:dyDescent="0.25">
      <c r="A33" s="63" t="s">
        <v>25</v>
      </c>
      <c r="B33" s="63"/>
      <c r="C33" s="63"/>
      <c r="D33" s="63"/>
      <c r="E33" s="63"/>
      <c r="F33" s="64"/>
      <c r="G33" s="64"/>
      <c r="H33" s="64"/>
      <c r="I33" s="64"/>
      <c r="J33" s="64"/>
      <c r="K33" s="4"/>
      <c r="L33" s="4"/>
    </row>
  </sheetData>
  <mergeCells count="32">
    <mergeCell ref="A31:L31"/>
    <mergeCell ref="A21:L21"/>
    <mergeCell ref="A22:K22"/>
    <mergeCell ref="H11:H12"/>
    <mergeCell ref="A30:L30"/>
    <mergeCell ref="B9:B12"/>
    <mergeCell ref="A24:L24"/>
    <mergeCell ref="A29:L29"/>
    <mergeCell ref="A32:J32"/>
    <mergeCell ref="A33:J33"/>
    <mergeCell ref="A7:L7"/>
    <mergeCell ref="A9:A12"/>
    <mergeCell ref="E9:E12"/>
    <mergeCell ref="F9:H9"/>
    <mergeCell ref="I9:I12"/>
    <mergeCell ref="J9:J12"/>
    <mergeCell ref="K9:K12"/>
    <mergeCell ref="L9:L12"/>
    <mergeCell ref="F10:H10"/>
    <mergeCell ref="F11:F12"/>
    <mergeCell ref="G11:G12"/>
    <mergeCell ref="A19:L19"/>
    <mergeCell ref="A20:L20"/>
    <mergeCell ref="A23:L23"/>
    <mergeCell ref="B1:F1"/>
    <mergeCell ref="B2:F2"/>
    <mergeCell ref="B3:F3"/>
    <mergeCell ref="C9:C12"/>
    <mergeCell ref="D9:D12"/>
    <mergeCell ref="F6:J6"/>
    <mergeCell ref="J2:L2"/>
    <mergeCell ref="J3:L3"/>
  </mergeCells>
  <pageMargins left="0.23622047244094491" right="0.23622047244094491" top="0" bottom="0"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21"/>
  <sheetViews>
    <sheetView tabSelected="1" topLeftCell="B10" workbookViewId="0">
      <selection activeCell="U16" sqref="U16"/>
    </sheetView>
  </sheetViews>
  <sheetFormatPr defaultColWidth="8.85546875" defaultRowHeight="15" x14ac:dyDescent="0.25"/>
  <cols>
    <col min="1" max="1" width="1.140625" customWidth="1"/>
    <col min="2" max="2" width="4.140625" customWidth="1"/>
    <col min="3" max="3" width="26.85546875" style="39" customWidth="1"/>
    <col min="4" max="4" width="18.85546875" style="39" customWidth="1"/>
    <col min="5" max="5" width="6.42578125" customWidth="1"/>
    <col min="6" max="6" width="8.28515625" customWidth="1"/>
    <col min="7" max="7" width="10" customWidth="1"/>
    <col min="8" max="8" width="10.5703125" customWidth="1"/>
    <col min="9" max="9" width="9.42578125" customWidth="1"/>
    <col min="10" max="10" width="5.85546875" style="42" hidden="1" customWidth="1"/>
    <col min="11" max="11" width="6.28515625" style="42" hidden="1" customWidth="1"/>
    <col min="12" max="12" width="9.85546875" customWidth="1"/>
    <col min="13" max="13" width="7.5703125" customWidth="1"/>
    <col min="14" max="14" width="9.5703125" hidden="1" customWidth="1"/>
    <col min="15" max="15" width="8.42578125" customWidth="1"/>
    <col min="16" max="16" width="9.5703125" style="34" customWidth="1"/>
    <col min="17" max="17" width="11.140625" style="34" customWidth="1"/>
    <col min="18" max="18" width="9.7109375" style="34" customWidth="1"/>
    <col min="19" max="19" width="15.7109375" customWidth="1"/>
  </cols>
  <sheetData>
    <row r="1" spans="2:18" ht="6.75" customHeight="1" x14ac:dyDescent="0.25">
      <c r="B1" s="102"/>
      <c r="C1" s="102"/>
      <c r="D1" s="102"/>
      <c r="E1" s="102"/>
      <c r="F1" s="102"/>
      <c r="G1" s="102"/>
      <c r="H1" s="102"/>
      <c r="I1" s="102"/>
      <c r="J1" s="102"/>
      <c r="K1" s="102"/>
      <c r="L1" s="102"/>
      <c r="M1" s="102"/>
      <c r="N1" s="102"/>
    </row>
    <row r="2" spans="2:18" x14ac:dyDescent="0.25">
      <c r="B2" s="35"/>
      <c r="C2" s="109" t="s">
        <v>17</v>
      </c>
      <c r="D2" s="110"/>
      <c r="E2" s="36"/>
      <c r="F2" s="35"/>
      <c r="G2" s="35"/>
      <c r="H2" s="35" t="s">
        <v>59</v>
      </c>
      <c r="I2" s="35"/>
      <c r="J2" s="43"/>
      <c r="K2" s="43"/>
      <c r="L2" s="37" t="s">
        <v>42</v>
      </c>
      <c r="M2" s="36"/>
      <c r="N2" s="36"/>
      <c r="O2" s="36"/>
    </row>
    <row r="3" spans="2:18" ht="12.2" customHeight="1" x14ac:dyDescent="0.25">
      <c r="B3" s="35"/>
      <c r="C3" s="103" t="s">
        <v>57</v>
      </c>
      <c r="D3" s="103"/>
      <c r="E3" s="74"/>
      <c r="F3" s="35"/>
      <c r="G3" s="35"/>
      <c r="H3" s="35"/>
      <c r="I3" s="35"/>
      <c r="J3" s="43"/>
      <c r="K3" s="43"/>
      <c r="L3" s="38" t="s">
        <v>63</v>
      </c>
      <c r="M3" s="36"/>
      <c r="N3" s="36"/>
      <c r="O3" s="36"/>
    </row>
    <row r="4" spans="2:18" x14ac:dyDescent="0.25">
      <c r="B4" s="35"/>
      <c r="C4" s="103" t="s">
        <v>43</v>
      </c>
      <c r="D4" s="103"/>
      <c r="E4" s="74"/>
      <c r="F4" s="35"/>
      <c r="G4" s="35"/>
      <c r="H4" s="35"/>
      <c r="I4" s="35"/>
      <c r="J4" s="43"/>
      <c r="K4" s="43"/>
      <c r="L4" s="38" t="s">
        <v>44</v>
      </c>
      <c r="M4" s="36"/>
      <c r="N4" s="36"/>
      <c r="O4" s="36"/>
    </row>
    <row r="5" spans="2:18" x14ac:dyDescent="0.25">
      <c r="B5" s="35"/>
      <c r="C5" s="103" t="s">
        <v>45</v>
      </c>
      <c r="D5" s="74"/>
      <c r="E5" s="74"/>
      <c r="F5" s="35"/>
      <c r="G5" s="35"/>
      <c r="H5" s="35"/>
      <c r="I5" s="35"/>
      <c r="J5" s="43"/>
      <c r="K5" s="43"/>
      <c r="L5" s="38"/>
      <c r="M5" s="36"/>
      <c r="N5" s="36"/>
      <c r="O5" s="36"/>
    </row>
    <row r="6" spans="2:18" ht="16.899999999999999" customHeight="1" x14ac:dyDescent="0.25">
      <c r="B6" s="35"/>
      <c r="C6" s="103" t="s">
        <v>60</v>
      </c>
      <c r="D6" s="74"/>
      <c r="E6" s="74"/>
      <c r="F6" s="35"/>
      <c r="G6" s="35"/>
      <c r="H6" s="35"/>
      <c r="I6" s="35"/>
      <c r="J6" s="43"/>
      <c r="K6" s="43"/>
      <c r="L6" s="38" t="s">
        <v>64</v>
      </c>
      <c r="M6" s="36"/>
      <c r="N6" s="36"/>
      <c r="O6" s="36"/>
    </row>
    <row r="7" spans="2:18" ht="37.15" customHeight="1" x14ac:dyDescent="0.25">
      <c r="B7" s="36"/>
      <c r="C7" s="104" t="s">
        <v>46</v>
      </c>
      <c r="D7" s="104"/>
      <c r="E7" s="105"/>
      <c r="F7" s="105"/>
      <c r="G7" s="105"/>
      <c r="H7" s="105"/>
      <c r="I7" s="105"/>
      <c r="J7" s="105"/>
      <c r="K7" s="105"/>
      <c r="L7" s="105"/>
      <c r="M7" s="105"/>
      <c r="N7" s="105"/>
      <c r="O7" s="105"/>
      <c r="P7" s="105"/>
      <c r="Q7"/>
      <c r="R7"/>
    </row>
    <row r="8" spans="2:18" ht="30.75" customHeight="1" thickBot="1" x14ac:dyDescent="0.3">
      <c r="B8" s="106" t="s">
        <v>72</v>
      </c>
      <c r="C8" s="107"/>
      <c r="D8" s="107"/>
      <c r="E8" s="107"/>
      <c r="F8" s="107"/>
      <c r="G8" s="107"/>
      <c r="H8" s="107"/>
      <c r="I8" s="107"/>
      <c r="J8" s="107"/>
      <c r="K8" s="107"/>
      <c r="L8" s="107"/>
      <c r="M8" s="107"/>
      <c r="N8" s="107"/>
      <c r="O8" s="107"/>
      <c r="P8" s="108"/>
    </row>
    <row r="9" spans="2:18" ht="15" customHeight="1" x14ac:dyDescent="0.25">
      <c r="B9" s="123" t="s">
        <v>0</v>
      </c>
      <c r="C9" s="86" t="s">
        <v>58</v>
      </c>
      <c r="D9" s="87"/>
      <c r="E9" s="83" t="s">
        <v>47</v>
      </c>
      <c r="F9" s="83" t="s">
        <v>48</v>
      </c>
      <c r="G9" s="92"/>
      <c r="H9" s="93"/>
      <c r="I9" s="93"/>
      <c r="J9" s="94"/>
      <c r="K9" s="95"/>
      <c r="L9" s="81" t="s">
        <v>49</v>
      </c>
      <c r="M9" s="81" t="s">
        <v>50</v>
      </c>
      <c r="N9" s="81" t="s">
        <v>51</v>
      </c>
      <c r="O9" s="81" t="s">
        <v>52</v>
      </c>
      <c r="P9" s="81" t="s">
        <v>53</v>
      </c>
      <c r="Q9" s="120" t="s">
        <v>3</v>
      </c>
      <c r="R9" s="40"/>
    </row>
    <row r="10" spans="2:18" x14ac:dyDescent="0.25">
      <c r="B10" s="124"/>
      <c r="C10" s="88"/>
      <c r="D10" s="89"/>
      <c r="E10" s="84"/>
      <c r="F10" s="84"/>
      <c r="G10" s="96" t="s">
        <v>5</v>
      </c>
      <c r="H10" s="97"/>
      <c r="I10" s="97"/>
      <c r="J10" s="98"/>
      <c r="K10" s="99"/>
      <c r="L10" s="68"/>
      <c r="M10" s="68"/>
      <c r="N10" s="122"/>
      <c r="O10" s="122"/>
      <c r="P10" s="122"/>
      <c r="Q10" s="121"/>
      <c r="R10" s="41"/>
    </row>
    <row r="11" spans="2:18" ht="15" customHeight="1" x14ac:dyDescent="0.25">
      <c r="B11" s="124"/>
      <c r="C11" s="88"/>
      <c r="D11" s="89"/>
      <c r="E11" s="84"/>
      <c r="F11" s="84"/>
      <c r="G11" s="65" t="s">
        <v>65</v>
      </c>
      <c r="H11" s="65" t="s">
        <v>66</v>
      </c>
      <c r="I11" s="65" t="s">
        <v>67</v>
      </c>
      <c r="J11" s="100"/>
      <c r="K11" s="100"/>
      <c r="L11" s="68"/>
      <c r="M11" s="68"/>
      <c r="N11" s="122"/>
      <c r="O11" s="122"/>
      <c r="P11" s="122"/>
      <c r="Q11" s="121"/>
      <c r="R11" s="41"/>
    </row>
    <row r="12" spans="2:18" ht="30" customHeight="1" x14ac:dyDescent="0.25">
      <c r="B12" s="124"/>
      <c r="C12" s="90"/>
      <c r="D12" s="91"/>
      <c r="E12" s="85"/>
      <c r="F12" s="85"/>
      <c r="G12" s="100"/>
      <c r="H12" s="100"/>
      <c r="I12" s="100"/>
      <c r="J12" s="101"/>
      <c r="K12" s="101"/>
      <c r="L12" s="82"/>
      <c r="M12" s="68"/>
      <c r="N12" s="122"/>
      <c r="O12" s="122"/>
      <c r="P12" s="122"/>
      <c r="Q12" s="121"/>
      <c r="R12" s="41"/>
    </row>
    <row r="13" spans="2:18" s="54" customFormat="1" ht="36.75" customHeight="1" x14ac:dyDescent="0.25">
      <c r="B13" s="49">
        <v>1</v>
      </c>
      <c r="C13" s="79" t="s">
        <v>70</v>
      </c>
      <c r="D13" s="80"/>
      <c r="E13" s="55" t="s">
        <v>30</v>
      </c>
      <c r="F13" s="55">
        <v>250</v>
      </c>
      <c r="G13" s="44">
        <v>596</v>
      </c>
      <c r="H13" s="44">
        <v>586</v>
      </c>
      <c r="I13" s="44">
        <v>590</v>
      </c>
      <c r="J13" s="45"/>
      <c r="K13" s="45"/>
      <c r="L13" s="46">
        <f>H13</f>
        <v>586</v>
      </c>
      <c r="M13" s="47"/>
      <c r="N13" s="48"/>
      <c r="O13" s="48"/>
      <c r="P13" s="46">
        <f>L13</f>
        <v>586</v>
      </c>
      <c r="Q13" s="50">
        <f>F13*P13</f>
        <v>146500</v>
      </c>
      <c r="R13" s="41"/>
    </row>
    <row r="14" spans="2:18" s="54" customFormat="1" ht="44.25" customHeight="1" x14ac:dyDescent="0.25">
      <c r="B14" s="49">
        <v>2</v>
      </c>
      <c r="C14" s="79" t="s">
        <v>69</v>
      </c>
      <c r="D14" s="80"/>
      <c r="E14" s="55" t="s">
        <v>61</v>
      </c>
      <c r="F14" s="55">
        <v>1</v>
      </c>
      <c r="G14" s="44">
        <v>35582</v>
      </c>
      <c r="H14" s="44">
        <v>35000</v>
      </c>
      <c r="I14" s="44">
        <v>35190</v>
      </c>
      <c r="J14" s="45"/>
      <c r="K14" s="45"/>
      <c r="L14" s="46">
        <f t="shared" ref="L14:L16" si="0">H14</f>
        <v>35000</v>
      </c>
      <c r="M14" s="47"/>
      <c r="N14" s="48"/>
      <c r="O14" s="48"/>
      <c r="P14" s="46">
        <f>L14</f>
        <v>35000</v>
      </c>
      <c r="Q14" s="50">
        <f>F14*P14</f>
        <v>35000</v>
      </c>
      <c r="R14" s="41"/>
    </row>
    <row r="15" spans="2:18" s="54" customFormat="1" ht="42.75" customHeight="1" x14ac:dyDescent="0.25">
      <c r="B15" s="49">
        <v>3</v>
      </c>
      <c r="C15" s="79" t="s">
        <v>68</v>
      </c>
      <c r="D15" s="80"/>
      <c r="E15" s="55" t="s">
        <v>61</v>
      </c>
      <c r="F15" s="55">
        <v>1</v>
      </c>
      <c r="G15" s="44">
        <v>29736</v>
      </c>
      <c r="H15" s="44">
        <v>29250</v>
      </c>
      <c r="I15" s="44">
        <v>29408</v>
      </c>
      <c r="J15" s="45"/>
      <c r="K15" s="45"/>
      <c r="L15" s="46">
        <f t="shared" si="0"/>
        <v>29250</v>
      </c>
      <c r="M15" s="47"/>
      <c r="N15" s="48"/>
      <c r="O15" s="48"/>
      <c r="P15" s="46">
        <f>L15</f>
        <v>29250</v>
      </c>
      <c r="Q15" s="50">
        <f>F15*P15</f>
        <v>29250</v>
      </c>
      <c r="R15" s="41"/>
    </row>
    <row r="16" spans="2:18" s="54" customFormat="1" ht="96" customHeight="1" x14ac:dyDescent="0.25">
      <c r="B16" s="49">
        <v>4</v>
      </c>
      <c r="C16" s="79" t="s">
        <v>71</v>
      </c>
      <c r="D16" s="80"/>
      <c r="E16" s="55" t="s">
        <v>61</v>
      </c>
      <c r="F16" s="55">
        <v>1</v>
      </c>
      <c r="G16" s="44">
        <v>7799</v>
      </c>
      <c r="H16" s="44">
        <v>7671</v>
      </c>
      <c r="I16" s="44">
        <v>7713</v>
      </c>
      <c r="J16" s="45"/>
      <c r="K16" s="45"/>
      <c r="L16" s="46">
        <f t="shared" si="0"/>
        <v>7671</v>
      </c>
      <c r="M16" s="47"/>
      <c r="N16" s="48"/>
      <c r="O16" s="48"/>
      <c r="P16" s="46">
        <f>L16</f>
        <v>7671</v>
      </c>
      <c r="Q16" s="50">
        <f>F16*P16</f>
        <v>7671</v>
      </c>
      <c r="R16" s="41"/>
    </row>
    <row r="17" spans="2:17" ht="25.5" customHeight="1" thickBot="1" x14ac:dyDescent="0.3">
      <c r="B17" s="115" t="s">
        <v>54</v>
      </c>
      <c r="C17" s="116"/>
      <c r="D17" s="116"/>
      <c r="E17" s="116"/>
      <c r="F17" s="116"/>
      <c r="G17" s="116"/>
      <c r="H17" s="116"/>
      <c r="I17" s="116"/>
      <c r="J17" s="116"/>
      <c r="K17" s="116"/>
      <c r="L17" s="116"/>
      <c r="M17" s="116"/>
      <c r="N17" s="51"/>
      <c r="O17" s="51"/>
      <c r="P17" s="52"/>
      <c r="Q17" s="53">
        <f>SUM(Q13:Q16)</f>
        <v>218421</v>
      </c>
    </row>
    <row r="18" spans="2:17" ht="59.45" customHeight="1" x14ac:dyDescent="0.25">
      <c r="C18" s="117" t="s">
        <v>55</v>
      </c>
      <c r="D18" s="117"/>
      <c r="E18" s="118"/>
      <c r="F18" s="118"/>
      <c r="G18" s="118"/>
      <c r="H18" s="118"/>
      <c r="I18" s="118"/>
      <c r="J18" s="118"/>
      <c r="K18" s="118"/>
      <c r="L18" s="118"/>
      <c r="M18" s="118"/>
      <c r="N18" s="118"/>
      <c r="O18" s="118"/>
      <c r="P18" s="119"/>
      <c r="Q18" s="119"/>
    </row>
    <row r="19" spans="2:17" ht="62.45" customHeight="1" x14ac:dyDescent="0.25">
      <c r="C19" s="113" t="s">
        <v>56</v>
      </c>
      <c r="D19" s="113"/>
      <c r="E19" s="114"/>
      <c r="F19" s="114"/>
      <c r="G19" s="114"/>
      <c r="H19" s="114"/>
      <c r="I19" s="114"/>
      <c r="J19" s="114"/>
      <c r="K19" s="114"/>
      <c r="L19" s="114"/>
      <c r="M19" s="114"/>
      <c r="N19" s="114"/>
      <c r="O19" s="114"/>
      <c r="P19" s="74"/>
      <c r="Q19" s="74"/>
    </row>
    <row r="20" spans="2:17" ht="36.6" customHeight="1" x14ac:dyDescent="0.25">
      <c r="C20" s="73" t="s">
        <v>62</v>
      </c>
      <c r="D20" s="73"/>
      <c r="E20" s="111"/>
      <c r="F20" s="111"/>
      <c r="G20" s="111"/>
      <c r="H20" s="111"/>
      <c r="I20" s="111"/>
      <c r="J20" s="111"/>
      <c r="K20" s="111"/>
      <c r="L20" s="111"/>
      <c r="M20" s="112"/>
      <c r="N20" s="112"/>
      <c r="O20" s="112"/>
    </row>
    <row r="21" spans="2:17" x14ac:dyDescent="0.25">
      <c r="C21" s="73"/>
      <c r="D21" s="73"/>
      <c r="E21" s="111"/>
      <c r="F21" s="111"/>
      <c r="G21" s="111"/>
      <c r="H21" s="111"/>
      <c r="I21" s="111"/>
      <c r="J21" s="111"/>
      <c r="K21" s="111"/>
      <c r="L21" s="111"/>
      <c r="M21" s="112"/>
      <c r="N21" s="112"/>
      <c r="O21" s="112"/>
    </row>
  </sheetData>
  <mergeCells count="34">
    <mergeCell ref="C21:O21"/>
    <mergeCell ref="C5:E5"/>
    <mergeCell ref="C6:E6"/>
    <mergeCell ref="C19:Q19"/>
    <mergeCell ref="C20:O20"/>
    <mergeCell ref="G11:G12"/>
    <mergeCell ref="H11:H12"/>
    <mergeCell ref="I11:I12"/>
    <mergeCell ref="B17:M17"/>
    <mergeCell ref="C18:Q18"/>
    <mergeCell ref="Q9:Q12"/>
    <mergeCell ref="N9:N12"/>
    <mergeCell ref="O9:O12"/>
    <mergeCell ref="P9:P12"/>
    <mergeCell ref="B9:B12"/>
    <mergeCell ref="E9:E12"/>
    <mergeCell ref="B1:N1"/>
    <mergeCell ref="C3:E3"/>
    <mergeCell ref="C4:E4"/>
    <mergeCell ref="C7:P7"/>
    <mergeCell ref="B8:P8"/>
    <mergeCell ref="C2:D2"/>
    <mergeCell ref="L9:L12"/>
    <mergeCell ref="M9:M12"/>
    <mergeCell ref="F9:F12"/>
    <mergeCell ref="C9:D12"/>
    <mergeCell ref="G9:K9"/>
    <mergeCell ref="G10:K10"/>
    <mergeCell ref="J11:J12"/>
    <mergeCell ref="K11:K12"/>
    <mergeCell ref="C16:D16"/>
    <mergeCell ref="C13:D13"/>
    <mergeCell ref="C14:D14"/>
    <mergeCell ref="C15:D15"/>
  </mergeCells>
  <conditionalFormatting sqref="O17">
    <cfRule type="containsText" dxfId="1" priority="1" operator="containsText" text="НЕОДНОРОДНЫЕ">
      <formula>NOT(ISERROR(SEARCH("НЕОДНОРОДНЫЕ",O17)))</formula>
    </cfRule>
    <cfRule type="cellIs" dxfId="0" priority="2" operator="greaterThan">
      <formula>30</formula>
    </cfRule>
  </conditionalFormatting>
  <pageMargins left="0.23622047244094491" right="0.23622047244094491" top="0.59055118110236227" bottom="0.15748031496062992" header="0.70866141732283472"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А</vt:lpstr>
      <vt:lpstr>ЭМ</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2026-05-13T11:27:37Z</dcterms:modified>
</cp:coreProperties>
</file>