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ЭтаКнига"/>
  <mc:AlternateContent xmlns:mc="http://schemas.openxmlformats.org/markup-compatibility/2006">
    <mc:Choice Requires="x15">
      <x15ac:absPath xmlns:x15ac="http://schemas.microsoft.com/office/spreadsheetml/2010/11/ac" url="C:\РАБОТА\39 детский сад\2026 год\ПУБЛИЧКА 2026\Лампы и фильтры\"/>
    </mc:Choice>
  </mc:AlternateContent>
  <xr:revisionPtr revIDLastSave="0" documentId="13_ncr:1_{2CB34EF8-06F5-409D-9242-9D15548ACD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  <sheet name="Расчет НМЦК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N5" i="1" s="1"/>
  <c r="J5" i="1"/>
  <c r="H5" i="1"/>
  <c r="F5" i="1"/>
  <c r="D5" i="1"/>
  <c r="K6" i="1"/>
  <c r="N6" i="1" s="1"/>
  <c r="J6" i="1"/>
  <c r="H6" i="1"/>
  <c r="F6" i="1"/>
  <c r="D6" i="1"/>
  <c r="K44" i="2"/>
  <c r="N44" i="2" s="1"/>
  <c r="J44" i="2"/>
  <c r="H44" i="2"/>
  <c r="F44" i="2"/>
  <c r="D44" i="2"/>
  <c r="K43" i="2"/>
  <c r="N43" i="2" s="1"/>
  <c r="J43" i="2"/>
  <c r="H43" i="2"/>
  <c r="F43" i="2"/>
  <c r="D43" i="2"/>
  <c r="N42" i="2"/>
  <c r="K42" i="2"/>
  <c r="J42" i="2"/>
  <c r="H42" i="2"/>
  <c r="F42" i="2"/>
  <c r="D42" i="2"/>
  <c r="K41" i="2"/>
  <c r="N41" i="2" s="1"/>
  <c r="J41" i="2"/>
  <c r="H41" i="2"/>
  <c r="F41" i="2"/>
  <c r="D41" i="2"/>
  <c r="N40" i="2"/>
  <c r="K40" i="2"/>
  <c r="J40" i="2"/>
  <c r="H40" i="2"/>
  <c r="F40" i="2"/>
  <c r="D40" i="2"/>
  <c r="K39" i="2"/>
  <c r="N39" i="2" s="1"/>
  <c r="J39" i="2"/>
  <c r="H39" i="2"/>
  <c r="F39" i="2"/>
  <c r="D39" i="2"/>
  <c r="N38" i="2"/>
  <c r="K38" i="2"/>
  <c r="J38" i="2"/>
  <c r="H38" i="2"/>
  <c r="F38" i="2"/>
  <c r="D38" i="2"/>
  <c r="K37" i="2"/>
  <c r="N37" i="2" s="1"/>
  <c r="J37" i="2"/>
  <c r="H37" i="2"/>
  <c r="F37" i="2"/>
  <c r="D37" i="2"/>
  <c r="N36" i="2"/>
  <c r="K36" i="2"/>
  <c r="J36" i="2"/>
  <c r="H36" i="2"/>
  <c r="F36" i="2"/>
  <c r="D36" i="2"/>
  <c r="K35" i="2"/>
  <c r="N35" i="2" s="1"/>
  <c r="J35" i="2"/>
  <c r="H35" i="2"/>
  <c r="F35" i="2"/>
  <c r="D35" i="2"/>
  <c r="N34" i="2"/>
  <c r="K34" i="2"/>
  <c r="J34" i="2"/>
  <c r="H34" i="2"/>
  <c r="F34" i="2"/>
  <c r="D34" i="2"/>
  <c r="K33" i="2"/>
  <c r="N33" i="2" s="1"/>
  <c r="J33" i="2"/>
  <c r="H33" i="2"/>
  <c r="F33" i="2"/>
  <c r="D33" i="2"/>
  <c r="N32" i="2"/>
  <c r="K32" i="2"/>
  <c r="J32" i="2"/>
  <c r="H32" i="2"/>
  <c r="F32" i="2"/>
  <c r="D32" i="2"/>
  <c r="K31" i="2"/>
  <c r="N31" i="2" s="1"/>
  <c r="J31" i="2"/>
  <c r="H31" i="2"/>
  <c r="F31" i="2"/>
  <c r="D31" i="2"/>
  <c r="N30" i="2"/>
  <c r="K30" i="2"/>
  <c r="J30" i="2"/>
  <c r="H30" i="2"/>
  <c r="F30" i="2"/>
  <c r="D30" i="2"/>
  <c r="K29" i="2"/>
  <c r="N29" i="2" s="1"/>
  <c r="J29" i="2"/>
  <c r="H29" i="2"/>
  <c r="F29" i="2"/>
  <c r="D29" i="2"/>
  <c r="N28" i="2"/>
  <c r="K28" i="2"/>
  <c r="J28" i="2"/>
  <c r="H28" i="2"/>
  <c r="F28" i="2"/>
  <c r="D28" i="2"/>
  <c r="K27" i="2"/>
  <c r="N27" i="2" s="1"/>
  <c r="J27" i="2"/>
  <c r="H27" i="2"/>
  <c r="F27" i="2"/>
  <c r="D27" i="2"/>
  <c r="N26" i="2"/>
  <c r="K26" i="2"/>
  <c r="J26" i="2"/>
  <c r="H26" i="2"/>
  <c r="F26" i="2"/>
  <c r="D26" i="2"/>
  <c r="K25" i="2"/>
  <c r="N25" i="2" s="1"/>
  <c r="J25" i="2"/>
  <c r="H25" i="2"/>
  <c r="F25" i="2"/>
  <c r="D25" i="2"/>
  <c r="N24" i="2"/>
  <c r="K24" i="2"/>
  <c r="J24" i="2"/>
  <c r="H24" i="2"/>
  <c r="F24" i="2"/>
  <c r="D24" i="2"/>
  <c r="K23" i="2"/>
  <c r="N23" i="2" s="1"/>
  <c r="J23" i="2"/>
  <c r="H23" i="2"/>
  <c r="F23" i="2"/>
  <c r="D23" i="2"/>
  <c r="N22" i="2"/>
  <c r="K22" i="2"/>
  <c r="J22" i="2"/>
  <c r="H22" i="2"/>
  <c r="F22" i="2"/>
  <c r="D22" i="2"/>
  <c r="K21" i="2"/>
  <c r="N21" i="2" s="1"/>
  <c r="J21" i="2"/>
  <c r="H21" i="2"/>
  <c r="F21" i="2"/>
  <c r="D21" i="2"/>
  <c r="N20" i="2"/>
  <c r="K20" i="2"/>
  <c r="J20" i="2"/>
  <c r="H20" i="2"/>
  <c r="F20" i="2"/>
  <c r="D20" i="2"/>
  <c r="K19" i="2"/>
  <c r="N19" i="2" s="1"/>
  <c r="J19" i="2"/>
  <c r="H19" i="2"/>
  <c r="F19" i="2"/>
  <c r="D19" i="2"/>
  <c r="N18" i="2"/>
  <c r="K18" i="2"/>
  <c r="J18" i="2"/>
  <c r="H18" i="2"/>
  <c r="F18" i="2"/>
  <c r="D18" i="2"/>
  <c r="K17" i="2"/>
  <c r="N17" i="2" s="1"/>
  <c r="J17" i="2"/>
  <c r="H17" i="2"/>
  <c r="F17" i="2"/>
  <c r="D17" i="2"/>
  <c r="N16" i="2"/>
  <c r="K16" i="2"/>
  <c r="J16" i="2"/>
  <c r="H16" i="2"/>
  <c r="F16" i="2"/>
  <c r="D16" i="2"/>
  <c r="K15" i="2"/>
  <c r="N15" i="2" s="1"/>
  <c r="J15" i="2"/>
  <c r="H15" i="2"/>
  <c r="F15" i="2"/>
  <c r="D15" i="2"/>
  <c r="N14" i="2"/>
  <c r="K14" i="2"/>
  <c r="J14" i="2"/>
  <c r="H14" i="2"/>
  <c r="F14" i="2"/>
  <c r="D14" i="2"/>
  <c r="K13" i="2"/>
  <c r="N13" i="2" s="1"/>
  <c r="J13" i="2"/>
  <c r="H13" i="2"/>
  <c r="F13" i="2"/>
  <c r="D13" i="2"/>
  <c r="N12" i="2"/>
  <c r="K12" i="2"/>
  <c r="J12" i="2"/>
  <c r="H12" i="2"/>
  <c r="F12" i="2"/>
  <c r="D12" i="2"/>
  <c r="K11" i="2"/>
  <c r="N11" i="2" s="1"/>
  <c r="J11" i="2"/>
  <c r="H11" i="2"/>
  <c r="F11" i="2"/>
  <c r="D11" i="2"/>
  <c r="N10" i="2"/>
  <c r="K10" i="2"/>
  <c r="J10" i="2"/>
  <c r="H10" i="2"/>
  <c r="F10" i="2"/>
  <c r="D10" i="2"/>
  <c r="K9" i="2"/>
  <c r="N9" i="2" s="1"/>
  <c r="J9" i="2"/>
  <c r="H9" i="2"/>
  <c r="F9" i="2"/>
  <c r="D9" i="2"/>
  <c r="N8" i="2"/>
  <c r="K8" i="2"/>
  <c r="J8" i="2"/>
  <c r="H8" i="2"/>
  <c r="F8" i="2"/>
  <c r="D8" i="2"/>
  <c r="K7" i="2"/>
  <c r="N7" i="2" s="1"/>
  <c r="J7" i="2"/>
  <c r="H7" i="2"/>
  <c r="F7" i="2"/>
  <c r="D7" i="2"/>
  <c r="N6" i="2"/>
  <c r="K6" i="2"/>
  <c r="J6" i="2"/>
  <c r="H6" i="2"/>
  <c r="F6" i="2"/>
  <c r="D6" i="2"/>
  <c r="K5" i="2"/>
  <c r="N5" i="2" s="1"/>
  <c r="J5" i="2"/>
  <c r="H5" i="2"/>
  <c r="F5" i="2"/>
  <c r="D5" i="2"/>
  <c r="D45" i="2" s="1"/>
  <c r="H7" i="1" l="1"/>
  <c r="D7" i="1"/>
  <c r="F7" i="1"/>
  <c r="F45" i="2"/>
  <c r="H45" i="2"/>
  <c r="N45" i="2"/>
  <c r="N46" i="2" s="1"/>
  <c r="N7" i="1"/>
  <c r="N8" i="1" l="1"/>
</calcChain>
</file>

<file path=xl/sharedStrings.xml><?xml version="1.0" encoding="utf-8"?>
<sst xmlns="http://schemas.openxmlformats.org/spreadsheetml/2006/main" count="134" uniqueCount="62">
  <si>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</si>
  <si>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</si>
  <si>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</si>
  <si>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</si>
  <si>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</si>
  <si>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</si>
  <si>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В том числе НДС: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</si>
  <si>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</si>
  <si>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</si>
  <si>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</si>
  <si>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</si>
  <si>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</si>
  <si>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</si>
  <si>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</si>
  <si>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</si>
  <si>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</si>
  <si>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</si>
  <si>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</si>
  <si>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</si>
  <si>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Заведующий ГБДОУ детский сад № 39 Приморского района Санкт-Петербурга</t>
  </si>
  <si>
    <t>Ляпищева П. В.</t>
  </si>
  <si>
    <t>шт</t>
  </si>
  <si>
    <t>Скобы (для степлеров 24/6)</t>
  </si>
  <si>
    <t>Скобы для степлера №24/8</t>
  </si>
  <si>
    <t>Линейка пластиковая 30 см</t>
  </si>
  <si>
    <t>Линейка пластиковая 20 см</t>
  </si>
  <si>
    <t xml:space="preserve">Папки-файлы перфорированные А4 </t>
  </si>
  <si>
    <t>Папки-файлы перфорированные А4+</t>
  </si>
  <si>
    <t>Калькулятор настольный</t>
  </si>
  <si>
    <t>Степлер №24/6, 26/6</t>
  </si>
  <si>
    <t xml:space="preserve">Степлер №24/6-23/13 </t>
  </si>
  <si>
    <t>Антистеплер для скоб № 10 и № 24/6</t>
  </si>
  <si>
    <t>Карандаш чернографитный</t>
  </si>
  <si>
    <t xml:space="preserve">Тетрадь А5 48л. </t>
  </si>
  <si>
    <t xml:space="preserve">Ручка шариковая </t>
  </si>
  <si>
    <t>Клей-карандаш</t>
  </si>
  <si>
    <t>Ножницы</t>
  </si>
  <si>
    <t>Скрепки</t>
  </si>
  <si>
    <t>Краска штемпельная</t>
  </si>
  <si>
    <t>Блок самоклеящийся (стикеры)</t>
  </si>
  <si>
    <t xml:space="preserve">Блок для записей </t>
  </si>
  <si>
    <t>Лоток вертикальный для бумаг</t>
  </si>
  <si>
    <t>Этикетка самоклеящаяся</t>
  </si>
  <si>
    <t>Пленки-заготовки для ламинирования А4</t>
  </si>
  <si>
    <t xml:space="preserve">Лоток горизонтальный для бумаг  A4 </t>
  </si>
  <si>
    <t>Лоток горизонтальный для бумаг</t>
  </si>
  <si>
    <t xml:space="preserve">Дырокол металлический </t>
  </si>
  <si>
    <t>Календарь квартальный на 2025 г.</t>
  </si>
  <si>
    <t>Клейкая лента упаковочная</t>
  </si>
  <si>
    <t xml:space="preserve">Клейкие ленты 19 мм х 33 м канцелярские </t>
  </si>
  <si>
    <t xml:space="preserve">Скоросшиватель пластиковый </t>
  </si>
  <si>
    <t>Папка-регистратор</t>
  </si>
  <si>
    <t>Набор текстовыделителей</t>
  </si>
  <si>
    <t>Доска-планшет</t>
  </si>
  <si>
    <t xml:space="preserve">Корректирующая жидкость </t>
  </si>
  <si>
    <t xml:space="preserve">Точилка </t>
  </si>
  <si>
    <t xml:space="preserve">Папка-конверт с кнопкой </t>
  </si>
  <si>
    <t xml:space="preserve">Зажимы для бумаг </t>
  </si>
  <si>
    <t xml:space="preserve">Закладки клейкие </t>
  </si>
  <si>
    <t xml:space="preserve">Ластик </t>
  </si>
  <si>
    <t>Лампа бактерицидная</t>
  </si>
  <si>
    <t>Фильтр воздушный сменный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</si>
</sst>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3" borderId="12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0" fontId="4" fillId="3" borderId="13" xfId="1" applyNumberFormat="1" applyFont="1" applyFill="1" applyBorder="1" applyAlignment="1">
      <alignment horizontal="center" vertical="center"/>
    </xf>
    <xf numFmtId="164" fontId="4" fillId="3" borderId="13" xfId="1" applyFont="1" applyFill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0" fontId="7" fillId="0" borderId="0" xfId="0" applyFont="1"/>
    <xf numFmtId="0" fontId="0" fillId="0" borderId="2" xfId="0" applyBorder="1"/>
    <xf numFmtId="0" fontId="8" fillId="4" borderId="13" xfId="0" applyFont="1" applyFill="1" applyBorder="1" applyAlignment="1">
      <alignment vertical="center" wrapText="1"/>
    </xf>
    <xf numFmtId="164" fontId="4" fillId="0" borderId="13" xfId="1" applyFont="1" applyBorder="1" applyAlignment="1">
      <alignment horizontal="center" vertical="center" wrapText="1"/>
    </xf>
    <xf numFmtId="164" fontId="8" fillId="4" borderId="13" xfId="1" applyFont="1" applyFill="1" applyBorder="1" applyAlignment="1">
      <alignment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64" fontId="8" fillId="2" borderId="13" xfId="1" applyFont="1" applyFill="1" applyBorder="1" applyAlignment="1">
      <alignment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5" fillId="4" borderId="13" xfId="0" applyFont="1" applyFill="1" applyBorder="1" applyAlignment="1">
      <alignment vertical="center" wrapText="1"/>
    </xf>
    <xf numFmtId="164" fontId="14" fillId="0" borderId="13" xfId="1" applyFont="1" applyBorder="1" applyAlignment="1">
      <alignment horizontal="center" vertical="center" wrapText="1"/>
    </xf>
    <xf numFmtId="164" fontId="14" fillId="0" borderId="13" xfId="1" applyFont="1" applyFill="1" applyBorder="1" applyAlignment="1">
      <alignment vertical="center" wrapText="1"/>
    </xf>
    <xf numFmtId="164" fontId="15" fillId="4" borderId="13" xfId="1" applyFont="1" applyFill="1" applyBorder="1" applyAlignment="1">
      <alignment vertical="center" wrapText="1"/>
    </xf>
    <xf numFmtId="10" fontId="14" fillId="3" borderId="13" xfId="1" applyNumberFormat="1" applyFont="1" applyFill="1" applyBorder="1" applyAlignment="1">
      <alignment horizontal="center" vertical="center"/>
    </xf>
    <xf numFmtId="164" fontId="14" fillId="3" borderId="13" xfId="1" applyFont="1" applyFill="1" applyBorder="1" applyAlignment="1">
      <alignment horizontal="center" vertical="center"/>
    </xf>
    <xf numFmtId="0" fontId="15" fillId="4" borderId="13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164" fontId="14" fillId="0" borderId="13" xfId="0" applyNumberFormat="1" applyFont="1" applyBorder="1" applyAlignment="1">
      <alignment horizontal="center" vertical="center"/>
    </xf>
    <xf numFmtId="164" fontId="14" fillId="3" borderId="12" xfId="1" applyFont="1" applyFill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7" fillId="0" borderId="0" xfId="0" applyFont="1"/>
    <xf numFmtId="0" fontId="17" fillId="0" borderId="0" xfId="0" applyFont="1" applyAlignment="1">
      <alignment wrapText="1"/>
    </xf>
    <xf numFmtId="164" fontId="17" fillId="0" borderId="13" xfId="0" applyNumberFormat="1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 vertical="center"/>
    </xf>
    <xf numFmtId="0" fontId="18" fillId="0" borderId="2" xfId="0" applyFont="1" applyBorder="1"/>
    <xf numFmtId="0" fontId="18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right" vertical="center"/>
    </xf>
    <xf numFmtId="0" fontId="12" fillId="0" borderId="16" xfId="0" applyFont="1" applyBorder="1" applyAlignment="1">
      <alignment horizontal="right" vertical="center"/>
    </xf>
    <xf numFmtId="0" fontId="1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4" fontId="19" fillId="0" borderId="2" xfId="1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164" fontId="6" fillId="0" borderId="2" xfId="1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B1:R15"/>
  <sheetViews>
    <sheetView tabSelected="1" zoomScale="90" zoomScaleNormal="90" workbookViewId="0">
      <selection activeCell="D21" sqref="D21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.7109375" bestFit="1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6.5" thickBot="1" x14ac:dyDescent="0.3">
      <c r="B2" s="55" t="s">
        <v>16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7"/>
      <c r="P2" s="3" t="s">
        <v>9</v>
      </c>
      <c r="Q2" s="58" t="s">
        <v>15</v>
      </c>
      <c r="R2" s="59"/>
    </row>
    <row r="3" spans="2:18" ht="16.5" thickBot="1" x14ac:dyDescent="0.3">
      <c r="B3" s="30"/>
      <c r="C3" s="31"/>
      <c r="D3" s="30"/>
      <c r="E3" s="30"/>
      <c r="F3" s="30"/>
      <c r="G3" s="30"/>
      <c r="H3" s="30"/>
      <c r="I3" s="30"/>
      <c r="J3" s="30"/>
      <c r="K3" s="30"/>
      <c r="L3" s="30"/>
      <c r="M3" s="30"/>
      <c r="N3" s="32"/>
      <c r="P3" s="4" t="s">
        <v>10</v>
      </c>
      <c r="Q3" s="60"/>
      <c r="R3" s="61"/>
    </row>
    <row r="4" spans="2:18" ht="63" x14ac:dyDescent="0.25">
      <c r="B4" s="33" t="s">
        <v>0</v>
      </c>
      <c r="C4" s="33" t="s">
        <v>1</v>
      </c>
      <c r="D4" s="34" t="s">
        <v>18</v>
      </c>
      <c r="E4" s="33" t="s">
        <v>2</v>
      </c>
      <c r="F4" s="34" t="s">
        <v>18</v>
      </c>
      <c r="G4" s="33" t="s">
        <v>2</v>
      </c>
      <c r="H4" s="34" t="s">
        <v>18</v>
      </c>
      <c r="I4" s="33" t="s">
        <v>2</v>
      </c>
      <c r="J4" s="33" t="s">
        <v>7</v>
      </c>
      <c r="K4" s="33" t="s">
        <v>3</v>
      </c>
      <c r="L4" s="33" t="s">
        <v>4</v>
      </c>
      <c r="M4" s="33" t="s">
        <v>11</v>
      </c>
      <c r="N4" s="33" t="s">
        <v>12</v>
      </c>
      <c r="P4" s="5" t="s">
        <v>8</v>
      </c>
      <c r="Q4" s="7" t="s">
        <v>13</v>
      </c>
      <c r="R4" s="8" t="s">
        <v>14</v>
      </c>
    </row>
    <row r="5" spans="2:18" ht="15.75" x14ac:dyDescent="0.25">
      <c r="B5" s="35">
        <v>1</v>
      </c>
      <c r="C5" s="36" t="s">
        <v>60</v>
      </c>
      <c r="D5" s="37">
        <f t="shared" ref="D5" si="0">E5*L5</f>
        <v>13068</v>
      </c>
      <c r="E5" s="38">
        <v>363</v>
      </c>
      <c r="F5" s="37">
        <f t="shared" ref="F5" si="1">G5*L5</f>
        <v>11880</v>
      </c>
      <c r="G5" s="39">
        <v>330</v>
      </c>
      <c r="H5" s="37">
        <f t="shared" ref="H5" si="2">I5*L5</f>
        <v>12744</v>
      </c>
      <c r="I5" s="39">
        <v>354</v>
      </c>
      <c r="J5" s="40">
        <f t="shared" ref="J5" si="3">STDEV(E5,G5,I5)/AVERAGE(E5,G5,I5)</f>
        <v>4.8878859911839483E-2</v>
      </c>
      <c r="K5" s="41">
        <f t="shared" ref="K5" si="4">ROUND((E5+G5+I5)/3,2)</f>
        <v>349</v>
      </c>
      <c r="L5" s="42">
        <v>36</v>
      </c>
      <c r="M5" s="43" t="s">
        <v>21</v>
      </c>
      <c r="N5" s="41">
        <f t="shared" ref="N5" si="5">K5*L5</f>
        <v>12564</v>
      </c>
      <c r="P5" s="6"/>
      <c r="Q5" s="9"/>
      <c r="R5" s="10"/>
    </row>
    <row r="6" spans="2:18" ht="15.75" x14ac:dyDescent="0.25">
      <c r="B6" s="35">
        <v>2</v>
      </c>
      <c r="C6" s="36" t="s">
        <v>61</v>
      </c>
      <c r="D6" s="37">
        <f t="shared" ref="D6" si="6">E6*L6</f>
        <v>13668</v>
      </c>
      <c r="E6" s="38">
        <v>1139</v>
      </c>
      <c r="F6" s="37">
        <f t="shared" ref="F6" si="7">G6*L6</f>
        <v>12648</v>
      </c>
      <c r="G6" s="39">
        <v>1054</v>
      </c>
      <c r="H6" s="37">
        <f t="shared" ref="H6" si="8">I6*L6</f>
        <v>12912</v>
      </c>
      <c r="I6" s="39">
        <v>1076</v>
      </c>
      <c r="J6" s="40">
        <f t="shared" ref="J6" si="9">STDEV(E6,G6,I6)/AVERAGE(E6,G6,I6)</f>
        <v>4.048693909962759E-2</v>
      </c>
      <c r="K6" s="41">
        <f t="shared" ref="K6" si="10">ROUND((E6+G6+I6)/3,2)</f>
        <v>1089.67</v>
      </c>
      <c r="L6" s="42">
        <v>12</v>
      </c>
      <c r="M6" s="43" t="s">
        <v>21</v>
      </c>
      <c r="N6" s="41">
        <f t="shared" ref="N6" si="11">K6*L6</f>
        <v>13076.04</v>
      </c>
      <c r="P6" s="6"/>
      <c r="Q6" s="9"/>
      <c r="R6" s="10"/>
    </row>
    <row r="7" spans="2:18" ht="15.75" x14ac:dyDescent="0.25">
      <c r="B7" s="66"/>
      <c r="C7" s="66"/>
      <c r="D7" s="44">
        <f>SUM(D5:D6)</f>
        <v>26736</v>
      </c>
      <c r="E7" s="44"/>
      <c r="F7" s="44">
        <f>SUM(F5:F6)</f>
        <v>24528</v>
      </c>
      <c r="G7" s="44"/>
      <c r="H7" s="44">
        <f>SUM(H5:H6)</f>
        <v>25656</v>
      </c>
      <c r="I7" s="44"/>
      <c r="J7" s="35"/>
      <c r="K7" s="62" t="s">
        <v>5</v>
      </c>
      <c r="L7" s="62"/>
      <c r="M7" s="62"/>
      <c r="N7" s="41">
        <f>SUM(N6:N6)</f>
        <v>13076.04</v>
      </c>
    </row>
    <row r="8" spans="2:18" ht="16.5" thickBot="1" x14ac:dyDescent="0.3">
      <c r="B8" s="63" t="s">
        <v>6</v>
      </c>
      <c r="C8" s="64"/>
      <c r="D8" s="64"/>
      <c r="E8" s="64"/>
      <c r="F8" s="64"/>
      <c r="G8" s="64"/>
      <c r="H8" s="64"/>
      <c r="I8" s="64"/>
      <c r="J8" s="64"/>
      <c r="K8" s="64"/>
      <c r="L8" s="64"/>
      <c r="M8" s="65"/>
      <c r="N8" s="45">
        <f>ROUND(N7/6,2)</f>
        <v>2179.34</v>
      </c>
    </row>
    <row r="9" spans="2:18" ht="15.75" x14ac:dyDescent="0.25"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</row>
    <row r="10" spans="2:18" ht="22.5" x14ac:dyDescent="0.25">
      <c r="B10" s="67" t="s">
        <v>17</v>
      </c>
      <c r="C10" s="67"/>
      <c r="D10" s="67"/>
      <c r="E10" s="67"/>
      <c r="F10" s="67"/>
      <c r="G10" s="67"/>
      <c r="H10" s="67"/>
      <c r="I10" s="67"/>
      <c r="J10" s="67"/>
      <c r="K10" s="67"/>
      <c r="L10" s="68">
        <v>24528</v>
      </c>
      <c r="M10" s="68"/>
      <c r="N10" s="68"/>
    </row>
    <row r="11" spans="2:18" ht="18.75" x14ac:dyDescent="0.3">
      <c r="B11" s="47"/>
      <c r="C11" s="48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9"/>
    </row>
    <row r="12" spans="2:18" ht="18.75" x14ac:dyDescent="0.3">
      <c r="B12" s="50"/>
      <c r="C12" s="51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2"/>
    </row>
    <row r="13" spans="2:18" ht="18.75" x14ac:dyDescent="0.3">
      <c r="B13" s="50"/>
      <c r="C13" s="51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2"/>
    </row>
    <row r="14" spans="2:18" ht="18.75" x14ac:dyDescent="0.3">
      <c r="B14" s="47" t="s">
        <v>19</v>
      </c>
      <c r="C14" s="50"/>
      <c r="D14" s="50"/>
      <c r="E14" s="50"/>
      <c r="F14" s="50"/>
      <c r="G14" s="50"/>
      <c r="H14" s="50"/>
      <c r="I14" s="53"/>
      <c r="J14" s="53"/>
      <c r="K14" s="53"/>
      <c r="L14" s="69" t="s">
        <v>20</v>
      </c>
      <c r="M14" s="69"/>
      <c r="N14" s="69"/>
    </row>
    <row r="15" spans="2:18" ht="18.75" x14ac:dyDescent="0.3">
      <c r="B15" s="50"/>
      <c r="C15" s="51"/>
      <c r="D15" s="54"/>
      <c r="E15" s="54"/>
      <c r="F15" s="54"/>
      <c r="G15" s="54"/>
      <c r="H15" s="54"/>
      <c r="I15" s="54"/>
      <c r="J15" s="54"/>
      <c r="K15" s="54"/>
      <c r="L15" s="54"/>
      <c r="M15" s="50"/>
      <c r="N15" s="52"/>
    </row>
  </sheetData>
  <mergeCells count="9">
    <mergeCell ref="D15:L15"/>
    <mergeCell ref="B2:N2"/>
    <mergeCell ref="Q2:R3"/>
    <mergeCell ref="K7:M7"/>
    <mergeCell ref="B8:M8"/>
    <mergeCell ref="B7:C7"/>
    <mergeCell ref="B10:K10"/>
    <mergeCell ref="L10:N10"/>
    <mergeCell ref="L14:N14"/>
  </mergeCells>
  <conditionalFormatting sqref="P5:P6">
    <cfRule type="cellIs" dxfId="3" priority="5" operator="equal">
      <formula>$P$3</formula>
    </cfRule>
    <cfRule type="cellIs" dxfId="2" priority="6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961DB-D318-4A6F-A1FD-AE8ED93B1555}">
  <sheetPr codeName="Лист2">
    <pageSetUpPr fitToPage="1"/>
  </sheetPr>
  <dimension ref="B1:R53"/>
  <sheetViews>
    <sheetView zoomScale="110" zoomScaleNormal="110" workbookViewId="0">
      <selection activeCell="L5" sqref="L5:L44"/>
    </sheetView>
  </sheetViews>
  <sheetFormatPr defaultRowHeight="15" x14ac:dyDescent="0.25"/>
  <cols>
    <col min="1" max="1" width="1.5703125" customWidth="1"/>
    <col min="2" max="2" width="6.28515625" customWidth="1"/>
    <col min="3" max="3" width="33.14062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72" t="s">
        <v>16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4"/>
      <c r="P2" s="3" t="s">
        <v>9</v>
      </c>
      <c r="Q2" s="58" t="s">
        <v>15</v>
      </c>
      <c r="R2" s="59"/>
    </row>
    <row r="3" spans="2:18" ht="15.75" thickBot="1" x14ac:dyDescent="0.3">
      <c r="P3" s="4" t="s">
        <v>10</v>
      </c>
      <c r="Q3" s="60"/>
      <c r="R3" s="61"/>
    </row>
    <row r="4" spans="2:18" ht="45" x14ac:dyDescent="0.25">
      <c r="B4" s="17" t="s">
        <v>0</v>
      </c>
      <c r="C4" s="17" t="s">
        <v>1</v>
      </c>
      <c r="D4" s="18" t="s">
        <v>18</v>
      </c>
      <c r="E4" s="17" t="s">
        <v>2</v>
      </c>
      <c r="F4" s="18" t="s">
        <v>18</v>
      </c>
      <c r="G4" s="17" t="s">
        <v>2</v>
      </c>
      <c r="H4" s="18" t="s">
        <v>18</v>
      </c>
      <c r="I4" s="17" t="s">
        <v>2</v>
      </c>
      <c r="J4" s="17" t="s">
        <v>7</v>
      </c>
      <c r="K4" s="17" t="s">
        <v>3</v>
      </c>
      <c r="L4" s="17" t="s">
        <v>4</v>
      </c>
      <c r="M4" s="17" t="s">
        <v>11</v>
      </c>
      <c r="N4" s="17" t="s">
        <v>12</v>
      </c>
      <c r="P4" s="5" t="s">
        <v>8</v>
      </c>
      <c r="Q4" s="7" t="s">
        <v>13</v>
      </c>
      <c r="R4" s="8" t="s">
        <v>14</v>
      </c>
    </row>
    <row r="5" spans="2:18" x14ac:dyDescent="0.25">
      <c r="B5" s="15">
        <v>1</v>
      </c>
      <c r="C5" s="24" t="s">
        <v>22</v>
      </c>
      <c r="D5" s="25">
        <f t="shared" ref="D5:D44" si="0">E5*L5</f>
        <v>2940</v>
      </c>
      <c r="E5" s="29">
        <v>49</v>
      </c>
      <c r="F5" s="25">
        <f t="shared" ref="F5:F44" si="1">G5*L5</f>
        <v>3240</v>
      </c>
      <c r="G5" s="26">
        <v>54</v>
      </c>
      <c r="H5" s="25">
        <f t="shared" ref="H5:H44" si="2">I5*L5</f>
        <v>3180</v>
      </c>
      <c r="I5" s="26">
        <v>53</v>
      </c>
      <c r="J5" s="19">
        <f t="shared" ref="J5:J44" si="3">STDEV(E5,G5,I5)/AVERAGE(E5,G5,I5)</f>
        <v>5.0879832905088282E-2</v>
      </c>
      <c r="K5" s="20">
        <f t="shared" ref="K5:K44" si="4">ROUND((E5+G5+I5)/3,2)</f>
        <v>52</v>
      </c>
      <c r="L5" s="27">
        <v>60</v>
      </c>
      <c r="M5" s="28" t="s">
        <v>21</v>
      </c>
      <c r="N5" s="20">
        <f t="shared" ref="N5:N44" si="5">K5*L5</f>
        <v>3120</v>
      </c>
      <c r="P5" s="6"/>
      <c r="Q5" s="9"/>
      <c r="R5" s="10"/>
    </row>
    <row r="6" spans="2:18" x14ac:dyDescent="0.25">
      <c r="B6" s="15">
        <v>2</v>
      </c>
      <c r="C6" s="24" t="s">
        <v>23</v>
      </c>
      <c r="D6" s="25">
        <f t="shared" si="0"/>
        <v>872</v>
      </c>
      <c r="E6" s="29">
        <v>109</v>
      </c>
      <c r="F6" s="25">
        <f t="shared" si="1"/>
        <v>944</v>
      </c>
      <c r="G6" s="26">
        <v>118</v>
      </c>
      <c r="H6" s="25">
        <f t="shared" si="2"/>
        <v>936</v>
      </c>
      <c r="I6" s="26">
        <v>117</v>
      </c>
      <c r="J6" s="19">
        <f t="shared" si="3"/>
        <v>4.3019327287641684E-2</v>
      </c>
      <c r="K6" s="20">
        <f t="shared" si="4"/>
        <v>114.67</v>
      </c>
      <c r="L6" s="27">
        <v>8</v>
      </c>
      <c r="M6" s="28" t="s">
        <v>21</v>
      </c>
      <c r="N6" s="20">
        <f t="shared" si="5"/>
        <v>917.36</v>
      </c>
      <c r="P6" s="6"/>
      <c r="Q6" s="9"/>
      <c r="R6" s="10"/>
    </row>
    <row r="7" spans="2:18" x14ac:dyDescent="0.25">
      <c r="B7" s="15">
        <v>3</v>
      </c>
      <c r="C7" s="24" t="s">
        <v>24</v>
      </c>
      <c r="D7" s="25">
        <f t="shared" si="0"/>
        <v>246</v>
      </c>
      <c r="E7" s="29">
        <v>41</v>
      </c>
      <c r="F7" s="25">
        <f t="shared" si="1"/>
        <v>264</v>
      </c>
      <c r="G7" s="26">
        <v>44</v>
      </c>
      <c r="H7" s="25">
        <f t="shared" si="2"/>
        <v>252</v>
      </c>
      <c r="I7" s="26">
        <v>42</v>
      </c>
      <c r="J7" s="19">
        <f t="shared" si="3"/>
        <v>3.6083273188628653E-2</v>
      </c>
      <c r="K7" s="20">
        <f t="shared" si="4"/>
        <v>42.33</v>
      </c>
      <c r="L7" s="27">
        <v>6</v>
      </c>
      <c r="M7" s="28" t="s">
        <v>21</v>
      </c>
      <c r="N7" s="20">
        <f t="shared" si="5"/>
        <v>253.98</v>
      </c>
      <c r="P7" s="6"/>
      <c r="Q7" s="9"/>
      <c r="R7" s="10"/>
    </row>
    <row r="8" spans="2:18" x14ac:dyDescent="0.25">
      <c r="B8" s="15">
        <v>4</v>
      </c>
      <c r="C8" s="24" t="s">
        <v>25</v>
      </c>
      <c r="D8" s="25">
        <f t="shared" si="0"/>
        <v>245</v>
      </c>
      <c r="E8" s="29">
        <v>35</v>
      </c>
      <c r="F8" s="25">
        <f t="shared" si="1"/>
        <v>252</v>
      </c>
      <c r="G8" s="26">
        <v>36</v>
      </c>
      <c r="H8" s="25">
        <f t="shared" si="2"/>
        <v>259</v>
      </c>
      <c r="I8" s="26">
        <v>37</v>
      </c>
      <c r="J8" s="19">
        <f t="shared" si="3"/>
        <v>2.7777777777777776E-2</v>
      </c>
      <c r="K8" s="20">
        <f t="shared" si="4"/>
        <v>36</v>
      </c>
      <c r="L8" s="27">
        <v>7</v>
      </c>
      <c r="M8" s="28" t="s">
        <v>21</v>
      </c>
      <c r="N8" s="20">
        <f t="shared" si="5"/>
        <v>252</v>
      </c>
      <c r="P8" s="6"/>
      <c r="Q8" s="9"/>
      <c r="R8" s="10"/>
    </row>
    <row r="9" spans="2:18" x14ac:dyDescent="0.25">
      <c r="B9" s="15">
        <v>5</v>
      </c>
      <c r="C9" s="24" t="s">
        <v>26</v>
      </c>
      <c r="D9" s="25">
        <f t="shared" si="0"/>
        <v>8664</v>
      </c>
      <c r="E9" s="29">
        <v>722</v>
      </c>
      <c r="F9" s="25">
        <f t="shared" si="1"/>
        <v>9012</v>
      </c>
      <c r="G9" s="26">
        <v>751</v>
      </c>
      <c r="H9" s="25">
        <f t="shared" si="2"/>
        <v>9276</v>
      </c>
      <c r="I9" s="26">
        <v>773</v>
      </c>
      <c r="J9" s="19">
        <f t="shared" si="3"/>
        <v>3.4167328660640553E-2</v>
      </c>
      <c r="K9" s="20">
        <f t="shared" si="4"/>
        <v>748.67</v>
      </c>
      <c r="L9" s="27">
        <v>12</v>
      </c>
      <c r="M9" s="28" t="s">
        <v>21</v>
      </c>
      <c r="N9" s="20">
        <f t="shared" si="5"/>
        <v>8984.0399999999991</v>
      </c>
      <c r="P9" s="6"/>
      <c r="Q9" s="9"/>
      <c r="R9" s="10"/>
    </row>
    <row r="10" spans="2:18" x14ac:dyDescent="0.25">
      <c r="B10" s="15">
        <v>6</v>
      </c>
      <c r="C10" s="24" t="s">
        <v>27</v>
      </c>
      <c r="D10" s="25">
        <f t="shared" si="0"/>
        <v>44460</v>
      </c>
      <c r="E10" s="29">
        <v>468</v>
      </c>
      <c r="F10" s="25">
        <f t="shared" si="1"/>
        <v>47595</v>
      </c>
      <c r="G10" s="26">
        <v>501</v>
      </c>
      <c r="H10" s="25">
        <f t="shared" si="2"/>
        <v>48545</v>
      </c>
      <c r="I10" s="26">
        <v>511</v>
      </c>
      <c r="J10" s="19">
        <f t="shared" si="3"/>
        <v>4.5611861707399108E-2</v>
      </c>
      <c r="K10" s="20">
        <f t="shared" si="4"/>
        <v>493.33</v>
      </c>
      <c r="L10" s="27">
        <v>95</v>
      </c>
      <c r="M10" s="28" t="s">
        <v>21</v>
      </c>
      <c r="N10" s="20">
        <f t="shared" si="5"/>
        <v>46866.35</v>
      </c>
      <c r="P10" s="6"/>
      <c r="Q10" s="9"/>
      <c r="R10" s="10"/>
    </row>
    <row r="11" spans="2:18" x14ac:dyDescent="0.25">
      <c r="B11" s="15">
        <v>7</v>
      </c>
      <c r="C11" s="24" t="s">
        <v>28</v>
      </c>
      <c r="D11" s="25">
        <f t="shared" si="0"/>
        <v>2368</v>
      </c>
      <c r="E11" s="29">
        <v>592</v>
      </c>
      <c r="F11" s="25">
        <f t="shared" si="1"/>
        <v>2584</v>
      </c>
      <c r="G11" s="26">
        <v>646</v>
      </c>
      <c r="H11" s="25">
        <f t="shared" si="2"/>
        <v>2488</v>
      </c>
      <c r="I11" s="26">
        <v>622</v>
      </c>
      <c r="J11" s="19">
        <f t="shared" si="3"/>
        <v>4.3637900833769942E-2</v>
      </c>
      <c r="K11" s="20">
        <f t="shared" si="4"/>
        <v>620</v>
      </c>
      <c r="L11" s="27">
        <v>4</v>
      </c>
      <c r="M11" s="28" t="s">
        <v>21</v>
      </c>
      <c r="N11" s="20">
        <f t="shared" si="5"/>
        <v>2480</v>
      </c>
      <c r="P11" s="6"/>
      <c r="Q11" s="9"/>
      <c r="R11" s="10"/>
    </row>
    <row r="12" spans="2:18" x14ac:dyDescent="0.25">
      <c r="B12" s="15">
        <v>8</v>
      </c>
      <c r="C12" s="24" t="s">
        <v>29</v>
      </c>
      <c r="D12" s="25">
        <f t="shared" si="0"/>
        <v>2990</v>
      </c>
      <c r="E12" s="29">
        <v>598</v>
      </c>
      <c r="F12" s="25">
        <f t="shared" si="1"/>
        <v>3140</v>
      </c>
      <c r="G12" s="26">
        <v>628</v>
      </c>
      <c r="H12" s="25">
        <f t="shared" si="2"/>
        <v>3110</v>
      </c>
      <c r="I12" s="26">
        <v>622</v>
      </c>
      <c r="J12" s="19">
        <f t="shared" si="3"/>
        <v>2.5770304977901858E-2</v>
      </c>
      <c r="K12" s="20">
        <f t="shared" si="4"/>
        <v>616</v>
      </c>
      <c r="L12" s="27">
        <v>5</v>
      </c>
      <c r="M12" s="28" t="s">
        <v>21</v>
      </c>
      <c r="N12" s="20">
        <f t="shared" si="5"/>
        <v>3080</v>
      </c>
      <c r="P12" s="6"/>
      <c r="Q12" s="9"/>
      <c r="R12" s="10"/>
    </row>
    <row r="13" spans="2:18" x14ac:dyDescent="0.25">
      <c r="B13" s="15">
        <v>9</v>
      </c>
      <c r="C13" s="24" t="s">
        <v>30</v>
      </c>
      <c r="D13" s="25">
        <f t="shared" si="0"/>
        <v>3864</v>
      </c>
      <c r="E13" s="29">
        <v>1288</v>
      </c>
      <c r="F13" s="25">
        <f t="shared" si="1"/>
        <v>4020</v>
      </c>
      <c r="G13" s="26">
        <v>1340</v>
      </c>
      <c r="H13" s="25">
        <f t="shared" si="2"/>
        <v>4137</v>
      </c>
      <c r="I13" s="26">
        <v>1379</v>
      </c>
      <c r="J13" s="19">
        <f t="shared" si="3"/>
        <v>3.41810578455417E-2</v>
      </c>
      <c r="K13" s="20">
        <f t="shared" si="4"/>
        <v>1335.67</v>
      </c>
      <c r="L13" s="27">
        <v>3</v>
      </c>
      <c r="M13" s="28" t="s">
        <v>21</v>
      </c>
      <c r="N13" s="20">
        <f t="shared" si="5"/>
        <v>4007.01</v>
      </c>
      <c r="P13" s="6"/>
      <c r="Q13" s="9"/>
      <c r="R13" s="10"/>
    </row>
    <row r="14" spans="2:18" x14ac:dyDescent="0.25">
      <c r="B14" s="15">
        <v>10</v>
      </c>
      <c r="C14" s="24" t="s">
        <v>31</v>
      </c>
      <c r="D14" s="25">
        <f t="shared" si="0"/>
        <v>279</v>
      </c>
      <c r="E14" s="29">
        <v>93</v>
      </c>
      <c r="F14" s="25">
        <f t="shared" si="1"/>
        <v>300</v>
      </c>
      <c r="G14" s="26">
        <v>100</v>
      </c>
      <c r="H14" s="25">
        <f t="shared" si="2"/>
        <v>291</v>
      </c>
      <c r="I14" s="26">
        <v>97</v>
      </c>
      <c r="J14" s="19">
        <f t="shared" si="3"/>
        <v>3.6329840527078404E-2</v>
      </c>
      <c r="K14" s="20">
        <f t="shared" si="4"/>
        <v>96.67</v>
      </c>
      <c r="L14" s="27">
        <v>3</v>
      </c>
      <c r="M14" s="28" t="s">
        <v>21</v>
      </c>
      <c r="N14" s="20">
        <f t="shared" si="5"/>
        <v>290.01</v>
      </c>
      <c r="P14" s="6"/>
      <c r="Q14" s="9"/>
      <c r="R14" s="10"/>
    </row>
    <row r="15" spans="2:18" x14ac:dyDescent="0.25">
      <c r="B15" s="15">
        <v>11</v>
      </c>
      <c r="C15" s="24" t="s">
        <v>32</v>
      </c>
      <c r="D15" s="25">
        <f t="shared" si="0"/>
        <v>500</v>
      </c>
      <c r="E15" s="29">
        <v>10</v>
      </c>
      <c r="F15" s="25">
        <f t="shared" si="1"/>
        <v>550</v>
      </c>
      <c r="G15" s="26">
        <v>11</v>
      </c>
      <c r="H15" s="25">
        <f t="shared" si="2"/>
        <v>550</v>
      </c>
      <c r="I15" s="26">
        <v>11</v>
      </c>
      <c r="J15" s="19">
        <f t="shared" si="3"/>
        <v>5.4126587736527412E-2</v>
      </c>
      <c r="K15" s="20">
        <f t="shared" si="4"/>
        <v>10.67</v>
      </c>
      <c r="L15" s="27">
        <v>50</v>
      </c>
      <c r="M15" s="28" t="s">
        <v>21</v>
      </c>
      <c r="N15" s="20">
        <f t="shared" si="5"/>
        <v>533.5</v>
      </c>
      <c r="P15" s="6"/>
      <c r="Q15" s="9"/>
      <c r="R15" s="10"/>
    </row>
    <row r="16" spans="2:18" x14ac:dyDescent="0.25">
      <c r="B16" s="15">
        <v>12</v>
      </c>
      <c r="C16" s="24" t="s">
        <v>33</v>
      </c>
      <c r="D16" s="25">
        <f t="shared" si="0"/>
        <v>5330</v>
      </c>
      <c r="E16" s="29">
        <v>41</v>
      </c>
      <c r="F16" s="25">
        <f t="shared" si="1"/>
        <v>5460</v>
      </c>
      <c r="G16" s="26">
        <v>42</v>
      </c>
      <c r="H16" s="25">
        <f t="shared" si="2"/>
        <v>5850</v>
      </c>
      <c r="I16" s="26">
        <v>45</v>
      </c>
      <c r="J16" s="19">
        <f t="shared" si="3"/>
        <v>4.8789046862487487E-2</v>
      </c>
      <c r="K16" s="20">
        <f t="shared" si="4"/>
        <v>42.67</v>
      </c>
      <c r="L16" s="27">
        <v>130</v>
      </c>
      <c r="M16" s="28" t="s">
        <v>21</v>
      </c>
      <c r="N16" s="20">
        <f t="shared" si="5"/>
        <v>5547.1</v>
      </c>
      <c r="P16" s="6"/>
      <c r="Q16" s="9"/>
      <c r="R16" s="10"/>
    </row>
    <row r="17" spans="2:18" x14ac:dyDescent="0.25">
      <c r="B17" s="15">
        <v>13</v>
      </c>
      <c r="C17" s="24" t="s">
        <v>34</v>
      </c>
      <c r="D17" s="25">
        <f t="shared" si="0"/>
        <v>2640</v>
      </c>
      <c r="E17" s="29">
        <v>22</v>
      </c>
      <c r="F17" s="25">
        <f t="shared" si="1"/>
        <v>2880</v>
      </c>
      <c r="G17" s="26">
        <v>24</v>
      </c>
      <c r="H17" s="25">
        <f t="shared" si="2"/>
        <v>2880</v>
      </c>
      <c r="I17" s="26">
        <v>24</v>
      </c>
      <c r="J17" s="19">
        <f t="shared" si="3"/>
        <v>4.9487165930539354E-2</v>
      </c>
      <c r="K17" s="20">
        <f t="shared" si="4"/>
        <v>23.33</v>
      </c>
      <c r="L17" s="27">
        <v>120</v>
      </c>
      <c r="M17" s="28" t="s">
        <v>21</v>
      </c>
      <c r="N17" s="20">
        <f t="shared" si="5"/>
        <v>2799.6</v>
      </c>
      <c r="P17" s="6"/>
      <c r="Q17" s="9"/>
      <c r="R17" s="10"/>
    </row>
    <row r="18" spans="2:18" x14ac:dyDescent="0.25">
      <c r="B18" s="15">
        <v>14</v>
      </c>
      <c r="C18" s="24" t="s">
        <v>35</v>
      </c>
      <c r="D18" s="25">
        <f t="shared" si="0"/>
        <v>858</v>
      </c>
      <c r="E18" s="29">
        <v>66</v>
      </c>
      <c r="F18" s="25">
        <f t="shared" si="1"/>
        <v>923</v>
      </c>
      <c r="G18" s="26">
        <v>71</v>
      </c>
      <c r="H18" s="25">
        <f t="shared" si="2"/>
        <v>949</v>
      </c>
      <c r="I18" s="26">
        <v>73</v>
      </c>
      <c r="J18" s="19">
        <f t="shared" si="3"/>
        <v>5.1507875363771272E-2</v>
      </c>
      <c r="K18" s="20">
        <f t="shared" si="4"/>
        <v>70</v>
      </c>
      <c r="L18" s="27">
        <v>13</v>
      </c>
      <c r="M18" s="28" t="s">
        <v>21</v>
      </c>
      <c r="N18" s="20">
        <f t="shared" si="5"/>
        <v>910</v>
      </c>
      <c r="P18" s="6"/>
      <c r="Q18" s="9"/>
      <c r="R18" s="10"/>
    </row>
    <row r="19" spans="2:18" x14ac:dyDescent="0.25">
      <c r="B19" s="15">
        <v>15</v>
      </c>
      <c r="C19" s="24" t="s">
        <v>36</v>
      </c>
      <c r="D19" s="25">
        <f t="shared" si="0"/>
        <v>2210</v>
      </c>
      <c r="E19" s="29">
        <v>442</v>
      </c>
      <c r="F19" s="25">
        <f t="shared" si="1"/>
        <v>2435</v>
      </c>
      <c r="G19" s="26">
        <v>487</v>
      </c>
      <c r="H19" s="25">
        <f t="shared" si="2"/>
        <v>2345</v>
      </c>
      <c r="I19" s="26">
        <v>469</v>
      </c>
      <c r="J19" s="19">
        <f t="shared" si="3"/>
        <v>4.8604084347236585E-2</v>
      </c>
      <c r="K19" s="20">
        <f t="shared" si="4"/>
        <v>466</v>
      </c>
      <c r="L19" s="27">
        <v>5</v>
      </c>
      <c r="M19" s="28" t="s">
        <v>21</v>
      </c>
      <c r="N19" s="20">
        <f t="shared" si="5"/>
        <v>2330</v>
      </c>
      <c r="P19" s="6"/>
      <c r="Q19" s="9"/>
      <c r="R19" s="10"/>
    </row>
    <row r="20" spans="2:18" x14ac:dyDescent="0.25">
      <c r="B20" s="15">
        <v>16</v>
      </c>
      <c r="C20" s="24" t="s">
        <v>37</v>
      </c>
      <c r="D20" s="25">
        <f t="shared" si="0"/>
        <v>5475</v>
      </c>
      <c r="E20" s="29">
        <v>73</v>
      </c>
      <c r="F20" s="25">
        <f t="shared" si="1"/>
        <v>5850</v>
      </c>
      <c r="G20" s="26">
        <v>78</v>
      </c>
      <c r="H20" s="25">
        <f t="shared" si="2"/>
        <v>5925</v>
      </c>
      <c r="I20" s="26">
        <v>79</v>
      </c>
      <c r="J20" s="19">
        <f t="shared" si="3"/>
        <v>4.1928916352143276E-2</v>
      </c>
      <c r="K20" s="20">
        <f t="shared" si="4"/>
        <v>76.67</v>
      </c>
      <c r="L20" s="27">
        <v>75</v>
      </c>
      <c r="M20" s="28" t="s">
        <v>21</v>
      </c>
      <c r="N20" s="20">
        <f t="shared" si="5"/>
        <v>5750.25</v>
      </c>
      <c r="P20" s="6"/>
      <c r="Q20" s="9"/>
      <c r="R20" s="10"/>
    </row>
    <row r="21" spans="2:18" x14ac:dyDescent="0.25">
      <c r="B21" s="15">
        <v>17</v>
      </c>
      <c r="C21" s="24" t="s">
        <v>38</v>
      </c>
      <c r="D21" s="25">
        <f t="shared" si="0"/>
        <v>595</v>
      </c>
      <c r="E21" s="29">
        <v>85</v>
      </c>
      <c r="F21" s="25">
        <f t="shared" si="1"/>
        <v>637</v>
      </c>
      <c r="G21" s="26">
        <v>91</v>
      </c>
      <c r="H21" s="25">
        <f t="shared" si="2"/>
        <v>630</v>
      </c>
      <c r="I21" s="26">
        <v>90</v>
      </c>
      <c r="J21" s="19">
        <f t="shared" si="3"/>
        <v>3.6254326169146443E-2</v>
      </c>
      <c r="K21" s="20">
        <f t="shared" si="4"/>
        <v>88.67</v>
      </c>
      <c r="L21" s="27">
        <v>7</v>
      </c>
      <c r="M21" s="28" t="s">
        <v>21</v>
      </c>
      <c r="N21" s="20">
        <f t="shared" si="5"/>
        <v>620.69000000000005</v>
      </c>
      <c r="P21" s="6"/>
      <c r="Q21" s="9"/>
      <c r="R21" s="10"/>
    </row>
    <row r="22" spans="2:18" x14ac:dyDescent="0.25">
      <c r="B22" s="15">
        <v>18</v>
      </c>
      <c r="C22" s="24" t="s">
        <v>39</v>
      </c>
      <c r="D22" s="25">
        <f t="shared" si="0"/>
        <v>1337</v>
      </c>
      <c r="E22" s="29">
        <v>191</v>
      </c>
      <c r="F22" s="25">
        <f t="shared" si="1"/>
        <v>1407</v>
      </c>
      <c r="G22" s="26">
        <v>201</v>
      </c>
      <c r="H22" s="25">
        <f t="shared" si="2"/>
        <v>1407</v>
      </c>
      <c r="I22" s="26">
        <v>201</v>
      </c>
      <c r="J22" s="19">
        <f t="shared" si="3"/>
        <v>2.9208276687502147E-2</v>
      </c>
      <c r="K22" s="20">
        <f t="shared" si="4"/>
        <v>197.67</v>
      </c>
      <c r="L22" s="27">
        <v>7</v>
      </c>
      <c r="M22" s="28" t="s">
        <v>21</v>
      </c>
      <c r="N22" s="20">
        <f t="shared" si="5"/>
        <v>1383.6899999999998</v>
      </c>
      <c r="P22" s="6"/>
      <c r="Q22" s="9"/>
      <c r="R22" s="10"/>
    </row>
    <row r="23" spans="2:18" x14ac:dyDescent="0.25">
      <c r="B23" s="15">
        <v>19</v>
      </c>
      <c r="C23" s="24" t="s">
        <v>40</v>
      </c>
      <c r="D23" s="25">
        <f t="shared" si="0"/>
        <v>950</v>
      </c>
      <c r="E23" s="29">
        <v>95</v>
      </c>
      <c r="F23" s="25">
        <f t="shared" si="1"/>
        <v>1000</v>
      </c>
      <c r="G23" s="26">
        <v>100</v>
      </c>
      <c r="H23" s="25">
        <f t="shared" si="2"/>
        <v>1010</v>
      </c>
      <c r="I23" s="26">
        <v>101</v>
      </c>
      <c r="J23" s="19">
        <f t="shared" si="3"/>
        <v>3.2579901219570787E-2</v>
      </c>
      <c r="K23" s="20">
        <f t="shared" si="4"/>
        <v>98.67</v>
      </c>
      <c r="L23" s="27">
        <v>10</v>
      </c>
      <c r="M23" s="28" t="s">
        <v>21</v>
      </c>
      <c r="N23" s="20">
        <f t="shared" si="5"/>
        <v>986.7</v>
      </c>
      <c r="P23" s="6"/>
      <c r="Q23" s="9"/>
      <c r="R23" s="10"/>
    </row>
    <row r="24" spans="2:18" x14ac:dyDescent="0.25">
      <c r="B24" s="15">
        <v>20</v>
      </c>
      <c r="C24" s="24" t="s">
        <v>41</v>
      </c>
      <c r="D24" s="25">
        <f t="shared" si="0"/>
        <v>9624</v>
      </c>
      <c r="E24" s="29">
        <v>401</v>
      </c>
      <c r="F24" s="25">
        <f t="shared" si="1"/>
        <v>10224</v>
      </c>
      <c r="G24" s="26">
        <v>426</v>
      </c>
      <c r="H24" s="25">
        <f t="shared" si="2"/>
        <v>10608</v>
      </c>
      <c r="I24" s="26">
        <v>442</v>
      </c>
      <c r="J24" s="19">
        <f t="shared" si="3"/>
        <v>4.8851012576292728E-2</v>
      </c>
      <c r="K24" s="20">
        <f t="shared" si="4"/>
        <v>423</v>
      </c>
      <c r="L24" s="27">
        <v>24</v>
      </c>
      <c r="M24" s="28" t="s">
        <v>21</v>
      </c>
      <c r="N24" s="20">
        <f t="shared" si="5"/>
        <v>10152</v>
      </c>
      <c r="P24" s="6"/>
      <c r="Q24" s="9"/>
      <c r="R24" s="10"/>
    </row>
    <row r="25" spans="2:18" x14ac:dyDescent="0.25">
      <c r="B25" s="15">
        <v>21</v>
      </c>
      <c r="C25" s="24" t="s">
        <v>42</v>
      </c>
      <c r="D25" s="25">
        <f t="shared" si="0"/>
        <v>96800</v>
      </c>
      <c r="E25" s="29">
        <v>968</v>
      </c>
      <c r="F25" s="25">
        <f t="shared" si="1"/>
        <v>106500</v>
      </c>
      <c r="G25" s="26">
        <v>1065</v>
      </c>
      <c r="H25" s="25">
        <f t="shared" si="2"/>
        <v>99800</v>
      </c>
      <c r="I25" s="26">
        <v>998</v>
      </c>
      <c r="J25" s="19">
        <f t="shared" si="3"/>
        <v>4.9154264789359726E-2</v>
      </c>
      <c r="K25" s="20">
        <f t="shared" si="4"/>
        <v>1010.33</v>
      </c>
      <c r="L25" s="27">
        <v>100</v>
      </c>
      <c r="M25" s="28" t="s">
        <v>21</v>
      </c>
      <c r="N25" s="20">
        <f t="shared" si="5"/>
        <v>101033</v>
      </c>
      <c r="P25" s="6"/>
      <c r="Q25" s="9"/>
      <c r="R25" s="10"/>
    </row>
    <row r="26" spans="2:18" ht="25.5" x14ac:dyDescent="0.25">
      <c r="B26" s="15">
        <v>22</v>
      </c>
      <c r="C26" s="24" t="s">
        <v>43</v>
      </c>
      <c r="D26" s="25">
        <f t="shared" si="0"/>
        <v>804</v>
      </c>
      <c r="E26" s="29">
        <v>804</v>
      </c>
      <c r="F26" s="25">
        <f t="shared" si="1"/>
        <v>829</v>
      </c>
      <c r="G26" s="26">
        <v>829</v>
      </c>
      <c r="H26" s="25">
        <f t="shared" si="2"/>
        <v>829</v>
      </c>
      <c r="I26" s="26">
        <v>829</v>
      </c>
      <c r="J26" s="19">
        <f t="shared" si="3"/>
        <v>1.7587843293753833E-2</v>
      </c>
      <c r="K26" s="20">
        <f t="shared" si="4"/>
        <v>820.67</v>
      </c>
      <c r="L26" s="27">
        <v>1</v>
      </c>
      <c r="M26" s="28" t="s">
        <v>21</v>
      </c>
      <c r="N26" s="20">
        <f t="shared" si="5"/>
        <v>820.67</v>
      </c>
      <c r="P26" s="6"/>
      <c r="Q26" s="9"/>
      <c r="R26" s="10"/>
    </row>
    <row r="27" spans="2:18" x14ac:dyDescent="0.25">
      <c r="B27" s="15">
        <v>23</v>
      </c>
      <c r="C27" s="24" t="s">
        <v>44</v>
      </c>
      <c r="D27" s="25">
        <f t="shared" si="0"/>
        <v>12520</v>
      </c>
      <c r="E27" s="29">
        <v>313</v>
      </c>
      <c r="F27" s="25">
        <f t="shared" si="1"/>
        <v>12920</v>
      </c>
      <c r="G27" s="26">
        <v>323</v>
      </c>
      <c r="H27" s="25">
        <f t="shared" si="2"/>
        <v>13680</v>
      </c>
      <c r="I27" s="26">
        <v>342</v>
      </c>
      <c r="J27" s="19">
        <f t="shared" si="3"/>
        <v>4.5186870744344278E-2</v>
      </c>
      <c r="K27" s="20">
        <f t="shared" si="4"/>
        <v>326</v>
      </c>
      <c r="L27" s="27">
        <v>40</v>
      </c>
      <c r="M27" s="28" t="s">
        <v>21</v>
      </c>
      <c r="N27" s="20">
        <f t="shared" si="5"/>
        <v>13040</v>
      </c>
      <c r="P27" s="6"/>
      <c r="Q27" s="9"/>
      <c r="R27" s="10"/>
    </row>
    <row r="28" spans="2:18" x14ac:dyDescent="0.25">
      <c r="B28" s="15">
        <v>24</v>
      </c>
      <c r="C28" s="24" t="s">
        <v>45</v>
      </c>
      <c r="D28" s="25">
        <f t="shared" si="0"/>
        <v>5625</v>
      </c>
      <c r="E28" s="29">
        <v>225</v>
      </c>
      <c r="F28" s="25">
        <f t="shared" si="1"/>
        <v>6150</v>
      </c>
      <c r="G28" s="26">
        <v>246</v>
      </c>
      <c r="H28" s="25">
        <f t="shared" si="2"/>
        <v>5800</v>
      </c>
      <c r="I28" s="26">
        <v>232</v>
      </c>
      <c r="J28" s="19">
        <f t="shared" si="3"/>
        <v>4.5630198954041079E-2</v>
      </c>
      <c r="K28" s="20">
        <f t="shared" si="4"/>
        <v>234.33</v>
      </c>
      <c r="L28" s="27">
        <v>25</v>
      </c>
      <c r="M28" s="28" t="s">
        <v>21</v>
      </c>
      <c r="N28" s="20">
        <f t="shared" si="5"/>
        <v>5858.25</v>
      </c>
      <c r="P28" s="6"/>
      <c r="Q28" s="9"/>
      <c r="R28" s="10"/>
    </row>
    <row r="29" spans="2:18" x14ac:dyDescent="0.25">
      <c r="B29" s="15">
        <v>25</v>
      </c>
      <c r="C29" s="24" t="s">
        <v>46</v>
      </c>
      <c r="D29" s="25">
        <f t="shared" si="0"/>
        <v>7302</v>
      </c>
      <c r="E29" s="29">
        <v>2434</v>
      </c>
      <c r="F29" s="25">
        <f t="shared" si="1"/>
        <v>7524</v>
      </c>
      <c r="G29" s="26">
        <v>2508</v>
      </c>
      <c r="H29" s="25">
        <f t="shared" si="2"/>
        <v>7887</v>
      </c>
      <c r="I29" s="26">
        <v>2629</v>
      </c>
      <c r="J29" s="19">
        <f t="shared" si="3"/>
        <v>3.9006534428983511E-2</v>
      </c>
      <c r="K29" s="20">
        <f t="shared" si="4"/>
        <v>2523.67</v>
      </c>
      <c r="L29" s="27">
        <v>3</v>
      </c>
      <c r="M29" s="28" t="s">
        <v>21</v>
      </c>
      <c r="N29" s="20">
        <f t="shared" si="5"/>
        <v>7571.01</v>
      </c>
      <c r="P29" s="6"/>
      <c r="Q29" s="9"/>
      <c r="R29" s="10"/>
    </row>
    <row r="30" spans="2:18" x14ac:dyDescent="0.25">
      <c r="B30" s="15">
        <v>26</v>
      </c>
      <c r="C30" s="24" t="s">
        <v>47</v>
      </c>
      <c r="D30" s="25">
        <f t="shared" si="0"/>
        <v>723</v>
      </c>
      <c r="E30" s="29">
        <v>241</v>
      </c>
      <c r="F30" s="25">
        <f t="shared" si="1"/>
        <v>783</v>
      </c>
      <c r="G30" s="26">
        <v>261</v>
      </c>
      <c r="H30" s="25">
        <f t="shared" si="2"/>
        <v>762</v>
      </c>
      <c r="I30" s="26">
        <v>254</v>
      </c>
      <c r="J30" s="19">
        <f t="shared" si="3"/>
        <v>4.0273379226556424E-2</v>
      </c>
      <c r="K30" s="20">
        <f t="shared" si="4"/>
        <v>252</v>
      </c>
      <c r="L30" s="27">
        <v>3</v>
      </c>
      <c r="M30" s="28" t="s">
        <v>21</v>
      </c>
      <c r="N30" s="20">
        <f t="shared" si="5"/>
        <v>756</v>
      </c>
      <c r="P30" s="6"/>
      <c r="Q30" s="9"/>
      <c r="R30" s="10"/>
    </row>
    <row r="31" spans="2:18" x14ac:dyDescent="0.25">
      <c r="B31" s="15">
        <v>27</v>
      </c>
      <c r="C31" s="24" t="s">
        <v>48</v>
      </c>
      <c r="D31" s="25">
        <f t="shared" si="0"/>
        <v>2730</v>
      </c>
      <c r="E31" s="29">
        <v>91</v>
      </c>
      <c r="F31" s="25">
        <f t="shared" si="1"/>
        <v>2880</v>
      </c>
      <c r="G31" s="26">
        <v>96</v>
      </c>
      <c r="H31" s="25">
        <f t="shared" si="2"/>
        <v>2970</v>
      </c>
      <c r="I31" s="26">
        <v>99</v>
      </c>
      <c r="J31" s="19">
        <f t="shared" si="3"/>
        <v>4.2392851933503992E-2</v>
      </c>
      <c r="K31" s="20">
        <f t="shared" si="4"/>
        <v>95.33</v>
      </c>
      <c r="L31" s="27">
        <v>30</v>
      </c>
      <c r="M31" s="28" t="s">
        <v>21</v>
      </c>
      <c r="N31" s="20">
        <f t="shared" si="5"/>
        <v>2859.9</v>
      </c>
      <c r="P31" s="6"/>
      <c r="Q31" s="9"/>
      <c r="R31" s="10"/>
    </row>
    <row r="32" spans="2:18" ht="25.5" x14ac:dyDescent="0.25">
      <c r="B32" s="15">
        <v>28</v>
      </c>
      <c r="C32" s="24" t="s">
        <v>49</v>
      </c>
      <c r="D32" s="25">
        <f t="shared" si="0"/>
        <v>1725</v>
      </c>
      <c r="E32" s="29">
        <v>345</v>
      </c>
      <c r="F32" s="25">
        <f t="shared" si="1"/>
        <v>1865</v>
      </c>
      <c r="G32" s="26">
        <v>373</v>
      </c>
      <c r="H32" s="25">
        <f t="shared" si="2"/>
        <v>1865</v>
      </c>
      <c r="I32" s="26">
        <v>373</v>
      </c>
      <c r="J32" s="19">
        <f t="shared" si="3"/>
        <v>4.4452266372070177E-2</v>
      </c>
      <c r="K32" s="20">
        <f t="shared" si="4"/>
        <v>363.67</v>
      </c>
      <c r="L32" s="27">
        <v>5</v>
      </c>
      <c r="M32" s="28" t="s">
        <v>21</v>
      </c>
      <c r="N32" s="20">
        <f t="shared" si="5"/>
        <v>1818.3500000000001</v>
      </c>
      <c r="P32" s="6"/>
      <c r="Q32" s="9"/>
      <c r="R32" s="10"/>
    </row>
    <row r="33" spans="2:18" x14ac:dyDescent="0.25">
      <c r="B33" s="15">
        <v>29</v>
      </c>
      <c r="C33" s="24" t="s">
        <v>50</v>
      </c>
      <c r="D33" s="25">
        <f t="shared" si="0"/>
        <v>8000</v>
      </c>
      <c r="E33" s="29">
        <v>32</v>
      </c>
      <c r="F33" s="25">
        <f t="shared" si="1"/>
        <v>8750</v>
      </c>
      <c r="G33" s="26">
        <v>35</v>
      </c>
      <c r="H33" s="25">
        <f t="shared" si="2"/>
        <v>9000</v>
      </c>
      <c r="I33" s="26">
        <v>36</v>
      </c>
      <c r="J33" s="19">
        <f t="shared" si="3"/>
        <v>6.0631048528139782E-2</v>
      </c>
      <c r="K33" s="20">
        <f t="shared" si="4"/>
        <v>34.33</v>
      </c>
      <c r="L33" s="27">
        <v>250</v>
      </c>
      <c r="M33" s="28" t="s">
        <v>21</v>
      </c>
      <c r="N33" s="20">
        <f t="shared" si="5"/>
        <v>8582.5</v>
      </c>
      <c r="P33" s="6"/>
      <c r="Q33" s="9"/>
      <c r="R33" s="10"/>
    </row>
    <row r="34" spans="2:18" x14ac:dyDescent="0.25">
      <c r="B34" s="15">
        <v>30</v>
      </c>
      <c r="C34" s="24" t="s">
        <v>51</v>
      </c>
      <c r="D34" s="25">
        <f t="shared" si="0"/>
        <v>17570</v>
      </c>
      <c r="E34" s="29">
        <v>502</v>
      </c>
      <c r="F34" s="25">
        <f t="shared" si="1"/>
        <v>19355</v>
      </c>
      <c r="G34" s="26">
        <v>553</v>
      </c>
      <c r="H34" s="25">
        <f t="shared" si="2"/>
        <v>17780</v>
      </c>
      <c r="I34" s="26">
        <v>508</v>
      </c>
      <c r="J34" s="19">
        <f t="shared" si="3"/>
        <v>5.3502341131540704E-2</v>
      </c>
      <c r="K34" s="20">
        <f t="shared" si="4"/>
        <v>521</v>
      </c>
      <c r="L34" s="27">
        <v>35</v>
      </c>
      <c r="M34" s="28" t="s">
        <v>21</v>
      </c>
      <c r="N34" s="20">
        <f t="shared" si="5"/>
        <v>18235</v>
      </c>
      <c r="P34" s="6"/>
      <c r="Q34" s="9"/>
      <c r="R34" s="10"/>
    </row>
    <row r="35" spans="2:18" x14ac:dyDescent="0.25">
      <c r="B35" s="15">
        <v>31</v>
      </c>
      <c r="C35" s="24" t="s">
        <v>51</v>
      </c>
      <c r="D35" s="25">
        <f t="shared" si="0"/>
        <v>11550</v>
      </c>
      <c r="E35" s="29">
        <v>330</v>
      </c>
      <c r="F35" s="25">
        <f t="shared" si="1"/>
        <v>11690</v>
      </c>
      <c r="G35" s="26">
        <v>334</v>
      </c>
      <c r="H35" s="25">
        <f t="shared" si="2"/>
        <v>11795</v>
      </c>
      <c r="I35" s="26">
        <v>337</v>
      </c>
      <c r="J35" s="19">
        <f t="shared" si="3"/>
        <v>1.0525128624228509E-2</v>
      </c>
      <c r="K35" s="20">
        <f t="shared" si="4"/>
        <v>333.67</v>
      </c>
      <c r="L35" s="27">
        <v>35</v>
      </c>
      <c r="M35" s="28" t="s">
        <v>21</v>
      </c>
      <c r="N35" s="20">
        <f t="shared" si="5"/>
        <v>11678.45</v>
      </c>
      <c r="P35" s="6"/>
      <c r="Q35" s="9"/>
      <c r="R35" s="10"/>
    </row>
    <row r="36" spans="2:18" x14ac:dyDescent="0.25">
      <c r="B36" s="15">
        <v>32</v>
      </c>
      <c r="C36" s="24" t="s">
        <v>52</v>
      </c>
      <c r="D36" s="25">
        <f t="shared" si="0"/>
        <v>1582</v>
      </c>
      <c r="E36" s="29">
        <v>226</v>
      </c>
      <c r="F36" s="25">
        <f t="shared" si="1"/>
        <v>1617</v>
      </c>
      <c r="G36" s="26">
        <v>231</v>
      </c>
      <c r="H36" s="25">
        <f t="shared" si="2"/>
        <v>1694</v>
      </c>
      <c r="I36" s="26">
        <v>242</v>
      </c>
      <c r="J36" s="19">
        <f t="shared" si="3"/>
        <v>3.5130269407177901E-2</v>
      </c>
      <c r="K36" s="20">
        <f t="shared" si="4"/>
        <v>233</v>
      </c>
      <c r="L36" s="27">
        <v>7</v>
      </c>
      <c r="M36" s="28" t="s">
        <v>21</v>
      </c>
      <c r="N36" s="20">
        <f t="shared" si="5"/>
        <v>1631</v>
      </c>
      <c r="P36" s="6"/>
      <c r="Q36" s="9"/>
      <c r="R36" s="10"/>
    </row>
    <row r="37" spans="2:18" x14ac:dyDescent="0.25">
      <c r="B37" s="15">
        <v>33</v>
      </c>
      <c r="C37" s="24" t="s">
        <v>53</v>
      </c>
      <c r="D37" s="25">
        <f t="shared" si="0"/>
        <v>2412</v>
      </c>
      <c r="E37" s="29">
        <v>201</v>
      </c>
      <c r="F37" s="25">
        <f t="shared" si="1"/>
        <v>2592</v>
      </c>
      <c r="G37" s="26">
        <v>216</v>
      </c>
      <c r="H37" s="25">
        <f t="shared" si="2"/>
        <v>2616</v>
      </c>
      <c r="I37" s="26">
        <v>218</v>
      </c>
      <c r="J37" s="19">
        <f t="shared" si="3"/>
        <v>4.3897196424460952E-2</v>
      </c>
      <c r="K37" s="20">
        <f t="shared" si="4"/>
        <v>211.67</v>
      </c>
      <c r="L37" s="27">
        <v>12</v>
      </c>
      <c r="M37" s="28" t="s">
        <v>21</v>
      </c>
      <c r="N37" s="20">
        <f t="shared" si="5"/>
        <v>2540.04</v>
      </c>
      <c r="P37" s="6"/>
      <c r="Q37" s="9"/>
      <c r="R37" s="10"/>
    </row>
    <row r="38" spans="2:18" x14ac:dyDescent="0.25">
      <c r="B38" s="15">
        <v>34</v>
      </c>
      <c r="C38" s="24" t="s">
        <v>54</v>
      </c>
      <c r="D38" s="25">
        <f t="shared" si="0"/>
        <v>434</v>
      </c>
      <c r="E38" s="29">
        <v>62</v>
      </c>
      <c r="F38" s="25">
        <f t="shared" si="1"/>
        <v>469</v>
      </c>
      <c r="G38" s="26">
        <v>67</v>
      </c>
      <c r="H38" s="25">
        <f t="shared" si="2"/>
        <v>441</v>
      </c>
      <c r="I38" s="26">
        <v>63</v>
      </c>
      <c r="J38" s="19">
        <f t="shared" si="3"/>
        <v>4.133986423538423E-2</v>
      </c>
      <c r="K38" s="20">
        <f t="shared" si="4"/>
        <v>64</v>
      </c>
      <c r="L38" s="27">
        <v>7</v>
      </c>
      <c r="M38" s="28" t="s">
        <v>21</v>
      </c>
      <c r="N38" s="20">
        <f t="shared" si="5"/>
        <v>448</v>
      </c>
      <c r="P38" s="6"/>
      <c r="Q38" s="9"/>
      <c r="R38" s="10"/>
    </row>
    <row r="39" spans="2:18" x14ac:dyDescent="0.25">
      <c r="B39" s="15">
        <v>35</v>
      </c>
      <c r="C39" s="24" t="s">
        <v>55</v>
      </c>
      <c r="D39" s="25">
        <f t="shared" si="0"/>
        <v>785</v>
      </c>
      <c r="E39" s="29">
        <v>157</v>
      </c>
      <c r="F39" s="25">
        <f t="shared" si="1"/>
        <v>795</v>
      </c>
      <c r="G39" s="26">
        <v>159</v>
      </c>
      <c r="H39" s="25">
        <f t="shared" si="2"/>
        <v>860</v>
      </c>
      <c r="I39" s="26">
        <v>172</v>
      </c>
      <c r="J39" s="19">
        <f t="shared" si="3"/>
        <v>5.0068818536354982E-2</v>
      </c>
      <c r="K39" s="20">
        <f t="shared" si="4"/>
        <v>162.66999999999999</v>
      </c>
      <c r="L39" s="27">
        <v>5</v>
      </c>
      <c r="M39" s="28" t="s">
        <v>21</v>
      </c>
      <c r="N39" s="20">
        <f t="shared" si="5"/>
        <v>813.34999999999991</v>
      </c>
      <c r="P39" s="6"/>
      <c r="Q39" s="9"/>
      <c r="R39" s="10"/>
    </row>
    <row r="40" spans="2:18" x14ac:dyDescent="0.25">
      <c r="B40" s="15">
        <v>36</v>
      </c>
      <c r="C40" s="24" t="s">
        <v>56</v>
      </c>
      <c r="D40" s="25">
        <f t="shared" si="0"/>
        <v>540</v>
      </c>
      <c r="E40" s="29">
        <v>45</v>
      </c>
      <c r="F40" s="25">
        <f t="shared" si="1"/>
        <v>600</v>
      </c>
      <c r="G40" s="26">
        <v>50</v>
      </c>
      <c r="H40" s="25">
        <f t="shared" si="2"/>
        <v>564</v>
      </c>
      <c r="I40" s="26">
        <v>47</v>
      </c>
      <c r="J40" s="19">
        <f t="shared" si="3"/>
        <v>5.3167848135709503E-2</v>
      </c>
      <c r="K40" s="20">
        <f t="shared" si="4"/>
        <v>47.33</v>
      </c>
      <c r="L40" s="27">
        <v>12</v>
      </c>
      <c r="M40" s="28" t="s">
        <v>21</v>
      </c>
      <c r="N40" s="20">
        <f t="shared" si="5"/>
        <v>567.96</v>
      </c>
      <c r="P40" s="6"/>
      <c r="Q40" s="9"/>
      <c r="R40" s="10"/>
    </row>
    <row r="41" spans="2:18" x14ac:dyDescent="0.25">
      <c r="B41" s="15">
        <v>37</v>
      </c>
      <c r="C41" s="24" t="s">
        <v>57</v>
      </c>
      <c r="D41" s="25">
        <f t="shared" si="0"/>
        <v>1416</v>
      </c>
      <c r="E41" s="29">
        <v>177</v>
      </c>
      <c r="F41" s="25">
        <f t="shared" si="1"/>
        <v>1480</v>
      </c>
      <c r="G41" s="26">
        <v>185</v>
      </c>
      <c r="H41" s="25">
        <f t="shared" si="2"/>
        <v>1432</v>
      </c>
      <c r="I41" s="26">
        <v>179</v>
      </c>
      <c r="J41" s="19">
        <f t="shared" si="3"/>
        <v>2.3086868755631783E-2</v>
      </c>
      <c r="K41" s="20">
        <f t="shared" si="4"/>
        <v>180.33</v>
      </c>
      <c r="L41" s="27">
        <v>8</v>
      </c>
      <c r="M41" s="28" t="s">
        <v>21</v>
      </c>
      <c r="N41" s="20">
        <f t="shared" si="5"/>
        <v>1442.64</v>
      </c>
      <c r="P41" s="6"/>
      <c r="Q41" s="9"/>
      <c r="R41" s="10"/>
    </row>
    <row r="42" spans="2:18" x14ac:dyDescent="0.25">
      <c r="B42" s="15">
        <v>38</v>
      </c>
      <c r="C42" s="24" t="s">
        <v>57</v>
      </c>
      <c r="D42" s="25">
        <f t="shared" si="0"/>
        <v>3368</v>
      </c>
      <c r="E42" s="29">
        <v>421</v>
      </c>
      <c r="F42" s="25">
        <f t="shared" si="1"/>
        <v>3408</v>
      </c>
      <c r="G42" s="26">
        <v>426</v>
      </c>
      <c r="H42" s="25">
        <f t="shared" si="2"/>
        <v>3408</v>
      </c>
      <c r="I42" s="26">
        <v>426</v>
      </c>
      <c r="J42" s="19">
        <f t="shared" si="3"/>
        <v>6.8030275238369102E-3</v>
      </c>
      <c r="K42" s="20">
        <f t="shared" si="4"/>
        <v>424.33</v>
      </c>
      <c r="L42" s="27">
        <v>8</v>
      </c>
      <c r="M42" s="28" t="s">
        <v>21</v>
      </c>
      <c r="N42" s="20">
        <f t="shared" si="5"/>
        <v>3394.64</v>
      </c>
      <c r="P42" s="6"/>
      <c r="Q42" s="9"/>
      <c r="R42" s="10"/>
    </row>
    <row r="43" spans="2:18" x14ac:dyDescent="0.25">
      <c r="B43" s="15">
        <v>39</v>
      </c>
      <c r="C43" s="24" t="s">
        <v>58</v>
      </c>
      <c r="D43" s="25">
        <f t="shared" si="0"/>
        <v>1164</v>
      </c>
      <c r="E43" s="29">
        <v>97</v>
      </c>
      <c r="F43" s="25">
        <f t="shared" si="1"/>
        <v>1176</v>
      </c>
      <c r="G43" s="26">
        <v>98</v>
      </c>
      <c r="H43" s="25">
        <f t="shared" si="2"/>
        <v>1284</v>
      </c>
      <c r="I43" s="26">
        <v>107</v>
      </c>
      <c r="J43" s="19">
        <f t="shared" si="3"/>
        <v>5.4710965701517567E-2</v>
      </c>
      <c r="K43" s="20">
        <f t="shared" si="4"/>
        <v>100.67</v>
      </c>
      <c r="L43" s="27">
        <v>12</v>
      </c>
      <c r="M43" s="28" t="s">
        <v>21</v>
      </c>
      <c r="N43" s="20">
        <f t="shared" si="5"/>
        <v>1208.04</v>
      </c>
      <c r="P43" s="6"/>
      <c r="Q43" s="9"/>
      <c r="R43" s="10"/>
    </row>
    <row r="44" spans="2:18" x14ac:dyDescent="0.25">
      <c r="B44" s="15">
        <v>40</v>
      </c>
      <c r="C44" s="24" t="s">
        <v>59</v>
      </c>
      <c r="D44" s="25">
        <f t="shared" si="0"/>
        <v>240</v>
      </c>
      <c r="E44" s="29">
        <v>20</v>
      </c>
      <c r="F44" s="25">
        <f t="shared" si="1"/>
        <v>264</v>
      </c>
      <c r="G44" s="26">
        <v>22</v>
      </c>
      <c r="H44" s="25">
        <f t="shared" si="2"/>
        <v>252</v>
      </c>
      <c r="I44" s="26">
        <v>21</v>
      </c>
      <c r="J44" s="19">
        <f t="shared" si="3"/>
        <v>4.7619047619047616E-2</v>
      </c>
      <c r="K44" s="20">
        <f t="shared" si="4"/>
        <v>21</v>
      </c>
      <c r="L44" s="27">
        <v>12</v>
      </c>
      <c r="M44" s="28" t="s">
        <v>21</v>
      </c>
      <c r="N44" s="20">
        <f t="shared" si="5"/>
        <v>252</v>
      </c>
      <c r="P44" s="6"/>
      <c r="Q44" s="9"/>
      <c r="R44" s="10"/>
    </row>
    <row r="45" spans="2:18" x14ac:dyDescent="0.25">
      <c r="B45" s="75"/>
      <c r="C45" s="75"/>
      <c r="D45" s="21">
        <f>SUM(D5:D44)</f>
        <v>273737</v>
      </c>
      <c r="E45" s="21"/>
      <c r="F45" s="21">
        <f t="shared" ref="F45" si="6">SUM(F5:F44)</f>
        <v>294364</v>
      </c>
      <c r="G45" s="21"/>
      <c r="H45" s="21">
        <f t="shared" ref="H45" si="7">SUM(H5:H44)</f>
        <v>289347</v>
      </c>
      <c r="I45" s="15"/>
      <c r="J45" s="15"/>
      <c r="K45" s="76" t="s">
        <v>5</v>
      </c>
      <c r="L45" s="76"/>
      <c r="M45" s="76"/>
      <c r="N45" s="20">
        <f>SUM(N5:N44)</f>
        <v>285815.08</v>
      </c>
    </row>
    <row r="46" spans="2:18" ht="15.75" thickBot="1" x14ac:dyDescent="0.3">
      <c r="B46" s="77" t="s">
        <v>6</v>
      </c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9"/>
      <c r="N46" s="16">
        <f>ROUND(N45/6,2)</f>
        <v>47635.85</v>
      </c>
    </row>
    <row r="47" spans="2:18" x14ac:dyDescent="0.25"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</row>
    <row r="48" spans="2:18" ht="20.25" x14ac:dyDescent="0.25">
      <c r="B48" s="67" t="s">
        <v>17</v>
      </c>
      <c r="C48" s="67"/>
      <c r="D48" s="67"/>
      <c r="E48" s="67"/>
      <c r="F48" s="67"/>
      <c r="G48" s="67"/>
      <c r="H48" s="67"/>
      <c r="I48" s="67"/>
      <c r="J48" s="67"/>
      <c r="K48" s="67"/>
      <c r="L48" s="80">
        <v>273737</v>
      </c>
      <c r="M48" s="80"/>
      <c r="N48" s="80"/>
    </row>
    <row r="49" spans="2:14" x14ac:dyDescent="0.25">
      <c r="B49" s="12"/>
      <c r="C49" s="13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4"/>
    </row>
    <row r="52" spans="2:14" ht="20.25" x14ac:dyDescent="0.3">
      <c r="B52" s="22" t="s">
        <v>19</v>
      </c>
      <c r="C52"/>
      <c r="I52" s="23"/>
      <c r="J52" s="23"/>
      <c r="K52" s="23"/>
      <c r="L52" s="70" t="s">
        <v>20</v>
      </c>
      <c r="M52" s="70"/>
      <c r="N52" s="70"/>
    </row>
    <row r="53" spans="2:14" x14ac:dyDescent="0.25">
      <c r="D53" s="71"/>
      <c r="E53" s="71"/>
      <c r="F53" s="71"/>
      <c r="G53" s="71"/>
      <c r="H53" s="71"/>
      <c r="I53" s="71"/>
      <c r="J53" s="71"/>
      <c r="K53" s="71"/>
      <c r="L53" s="71"/>
    </row>
  </sheetData>
  <mergeCells count="9">
    <mergeCell ref="L52:N52"/>
    <mergeCell ref="D53:L53"/>
    <mergeCell ref="B2:N2"/>
    <mergeCell ref="Q2:R3"/>
    <mergeCell ref="B45:C45"/>
    <mergeCell ref="K45:M45"/>
    <mergeCell ref="B46:M46"/>
    <mergeCell ref="B48:K48"/>
    <mergeCell ref="L48:N48"/>
  </mergeCells>
  <conditionalFormatting sqref="P5:P44">
    <cfRule type="cellIs" dxfId="1" priority="1" operator="equal">
      <formula>$P$3</formula>
    </cfRule>
    <cfRule type="cellIs" dxfId="0" priority="2" operator="equal">
      <formula>$P$2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Расчет НМЦК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39 детский сад</cp:lastModifiedBy>
  <cp:lastPrinted>2026-04-29T12:58:04Z</cp:lastPrinted>
  <dcterms:created xsi:type="dcterms:W3CDTF">2022-03-03T13:37:14Z</dcterms:created>
  <dcterms:modified xsi:type="dcterms:W3CDTF">2026-04-30T07:47:16Z</dcterms:modified>
</cp:coreProperties>
</file>