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840" tabRatio="50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5" i="1"/>
  <c r="M4"/>
  <c r="M6" l="1"/>
  <c r="M7" s="1"/>
  <c r="H23" s="1"/>
  <c r="C22" l="1"/>
  <c r="C29" s="1"/>
  <c r="F30"/>
  <c r="J23" l="1"/>
  <c r="R12"/>
  <c r="L12"/>
  <c r="J12"/>
  <c r="H12"/>
  <c r="M12" s="1"/>
  <c r="A30" l="1"/>
  <c r="A23"/>
  <c r="B33" l="1"/>
  <c r="O30"/>
  <c r="H18" l="1"/>
  <c r="C18"/>
  <c r="B18"/>
  <c r="C23" l="1"/>
  <c r="H30" l="1"/>
  <c r="M30" s="1"/>
  <c r="D30"/>
  <c r="C30"/>
  <c r="D23"/>
  <c r="B23"/>
  <c r="B30" s="1"/>
  <c r="M31" l="1"/>
  <c r="L23"/>
  <c r="N23" s="1"/>
</calcChain>
</file>

<file path=xl/sharedStrings.xml><?xml version="1.0" encoding="utf-8"?>
<sst xmlns="http://schemas.openxmlformats.org/spreadsheetml/2006/main" count="94" uniqueCount="68">
  <si>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</si>
  <si>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</si>
  <si>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</si>
  <si>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</si>
  <si>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</si>
  <si>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</si>
  <si>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</si>
  <si>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</si>
  <si>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</si>
  <si>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</si>
  <si>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</si>
  <si>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</si>
  <si>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</si>
  <si>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</si>
  <si>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</si>
  <si>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</si>
  <si>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</si>
  <si>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</si>
  <si>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</si>
  <si>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</si>
  <si>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</si>
  <si>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</si>
  <si>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</si>
  <si>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</si>
  <si>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</si>
  <si>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</si>
  <si>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</si>
  <si>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</si>
  <si>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</si>
  <si>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</si>
  <si>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</si>
  <si>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</si>
  <si>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</si>
  <si>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</si>
  <si>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</si>
  <si>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</si>
  <si>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</si>
  <si>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</si>
  <si>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</si>
  <si>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</si>
  <si>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</si>
  <si>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Количество в упаковках</t>
  </si>
  <si>
    <t xml:space="preserve">Минимальное значение цены упаковки
без учета НДС и оптовой надбавки,
руб.
</t>
  </si>
  <si>
    <t xml:space="preserve">Минимальное значение
цены упаковки,
с НДС и оптовой надбавкой, (Ц) руб.
</t>
  </si>
  <si>
    <t>МИДАЗОЛАМ</t>
  </si>
  <si>
    <t>РАСТВОР ДЛЯ ВНУТРИВЕННОГО И ВНУТРИМЫШЕЧНОГО ВВЕДЕНИЯ ; дозировка: 5 мг/мл 1 мл*</t>
  </si>
  <si>
    <t>21.20.10.235-000059-1-00191-0000000000000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</si>
  <si>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</si>
  <si>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Референтная цена
</t>
  </si>
  <si>
    <t>*****Пересчет НМЦК по итогам несостоявшейся закупки в связи с отсутствием подачи предложений</t>
  </si>
  <si>
    <t>см[3*];^мл</t>
  </si>
  <si>
    <t>1.4. Сводная информация о минимальном значении НЦ единицы товара:</t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</si>
  <si>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******
</t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</si>
  <si>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******Не учитываются цены поставленных лекарственных препаратов с остаточным сроком годности, на 20% и более отличающимся от предусмотренного заказчиком в описании объекта закупки.</t>
    </r>
  </si>
  <si>
    <t>х</t>
  </si>
  <si>
    <t>ЛП-003720 02.04.2025 
404/20-25</t>
  </si>
  <si>
    <t>Мидазолам раствор для внутривенного и внутримышечного введения, 5 мг/мл, 1 мл - ампулы (10)  / в комплекте с ножом ампульным или скарификатором / - упаковки ячейковые контурные (1) - пачки картонные</t>
  </si>
  <si>
    <t>Исполнитель______________________ Зуйкова К.А.</t>
  </si>
  <si>
    <t>введено  в ГО</t>
  </si>
  <si>
    <t xml:space="preserve">Начальная максимальная цена контракта 142 980 руб. 00 коп. (Сто сорок две тысячи девятьсот восемьдесят рублей 00 коп.) </t>
  </si>
  <si>
    <t>ЛП-№(013571)-(РГ-RU) 20.04.2026 
25-7-4360891-изм</t>
  </si>
  <si>
    <t xml:space="preserve">Вл.Федеральное государственное унитарное предприятие "МОСКОВСКИЙ ЭНДОКРИННЫЙ ЗАВОД" (ФГУП "ЭНДОФАРМ"), Россия (7722059711); Перв.Уп.Втор.Уп.Пр.Федеральное государственное унитарное предприятие "МОСКОВСКИЙ ЭНДОКРИННЫЙ ЗАВОД" (ФГУП "ЭНДОФАРМ"), Россия (7722059711); Вып.к.Федеральное государственное унитарное предприятие "МОСКОВСКИЙ ЭНДОКРИННЫЙ ЗАВОД" (ФГУП "ЭНДОФАРМ"), Россия (7722059711); </t>
  </si>
  <si>
    <t>Мидазолам раствор для внутривенного и внутримышечного введения, 5 мг/мл, 1 мл - ампулы (10)  - пачки картонные</t>
  </si>
  <si>
    <t>П N011911/01  11.12.2020 
 (552/20-20-ОПР)</t>
  </si>
  <si>
    <t xml:space="preserve">Вл.Ранбакси Лабораториз Лтд, Индия; Вып.к.Перв.Уп.Втор.Уп.Пр.Ранбакси Лабораториз Лимитед, Индия; </t>
  </si>
  <si>
    <t>Фулсед раствор для внутривенного и внутримышечного введения, 5 мг/мл, 1 мл - ампулы (10)  - упаковки контурные ячейковые (1) - пачки картонные</t>
  </si>
  <si>
    <t>не введено в ГО</t>
  </si>
  <si>
    <t xml:space="preserve">КП
Вх. № 89 от 12.05.2026
</t>
  </si>
</sst>
</file>

<file path=xl/styles.xml><?xml version="1.0" encoding="utf-8"?>
<styleSheet xmlns="http://schemas.openxmlformats.org/spreadsheetml/2006/main">
  <numFmts count="8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0.0000"/>
    <numFmt numFmtId="170" formatCode="#,##0.0000"/>
    <numFmt numFmtId="171" formatCode="#,##0.00000"/>
  </numFmts>
  <fonts count="24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</font>
    <font>
      <sz val="8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8" fillId="2" borderId="0" xfId="0" applyFont="1" applyFill="1"/>
    <xf numFmtId="0" fontId="0" fillId="2" borderId="0" xfId="0" applyFont="1" applyFill="1"/>
    <xf numFmtId="0" fontId="8" fillId="2" borderId="1" xfId="0" applyFont="1" applyFill="1" applyBorder="1" applyAlignment="1">
      <alignment horizontal="left" vertical="center" wrapText="1"/>
    </xf>
    <xf numFmtId="165" fontId="8" fillId="2" borderId="2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167" fontId="15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5" fillId="2" borderId="1" xfId="0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16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169" fontId="8" fillId="5" borderId="1" xfId="0" applyNumberFormat="1" applyFont="1" applyFill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20" fillId="0" borderId="0" xfId="0" applyFont="1"/>
    <xf numFmtId="0" fontId="1" fillId="0" borderId="1" xfId="0" applyFont="1" applyBorder="1"/>
    <xf numFmtId="169" fontId="6" fillId="6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/>
    <xf numFmtId="169" fontId="6" fillId="5" borderId="1" xfId="0" applyNumberFormat="1" applyFont="1" applyFill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center" wrapText="1"/>
    </xf>
    <xf numFmtId="0" fontId="23" fillId="7" borderId="7" xfId="0" applyFont="1" applyFill="1" applyBorder="1" applyAlignment="1">
      <alignment horizontal="center" vertical="center" wrapText="1"/>
    </xf>
    <xf numFmtId="0" fontId="23" fillId="7" borderId="1" xfId="0" applyFont="1" applyFill="1" applyBorder="1" applyAlignment="1">
      <alignment horizontal="center" vertical="center" wrapText="1"/>
    </xf>
    <xf numFmtId="170" fontId="22" fillId="7" borderId="1" xfId="0" applyNumberFormat="1" applyFont="1" applyFill="1" applyBorder="1" applyAlignment="1">
      <alignment horizontal="center" vertical="center" wrapText="1"/>
    </xf>
    <xf numFmtId="168" fontId="22" fillId="9" borderId="1" xfId="0" applyNumberFormat="1" applyFont="1" applyFill="1" applyBorder="1" applyAlignment="1">
      <alignment horizontal="center" vertical="center" wrapText="1"/>
    </xf>
    <xf numFmtId="164" fontId="22" fillId="7" borderId="1" xfId="0" applyNumberFormat="1" applyFont="1" applyFill="1" applyBorder="1" applyAlignment="1">
      <alignment horizontal="center" vertical="center" wrapText="1"/>
    </xf>
    <xf numFmtId="168" fontId="22" fillId="8" borderId="1" xfId="0" applyNumberFormat="1" applyFont="1" applyFill="1" applyBorder="1" applyAlignment="1">
      <alignment horizontal="center" vertical="center" wrapText="1"/>
    </xf>
    <xf numFmtId="168" fontId="22" fillId="10" borderId="1" xfId="0" applyNumberFormat="1" applyFont="1" applyFill="1" applyBorder="1" applyAlignment="1">
      <alignment horizontal="center" vertical="center" wrapText="1"/>
    </xf>
    <xf numFmtId="166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4" fontId="2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8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 wrapText="1"/>
    </xf>
    <xf numFmtId="0" fontId="6" fillId="7" borderId="2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165" fontId="8" fillId="5" borderId="1" xfId="0" applyNumberFormat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165" fontId="9" fillId="2" borderId="1" xfId="0" applyNumberFormat="1" applyFont="1" applyFill="1" applyBorder="1" applyAlignment="1">
      <alignment horizontal="center"/>
    </xf>
    <xf numFmtId="0" fontId="9" fillId="2" borderId="0" xfId="0" applyFont="1" applyFill="1" applyBorder="1" applyAlignment="1">
      <alignment wrapText="1"/>
    </xf>
    <xf numFmtId="0" fontId="0" fillId="0" borderId="0" xfId="0" applyAlignment="1"/>
    <xf numFmtId="0" fontId="8" fillId="2" borderId="2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7" fillId="2" borderId="0" xfId="0" applyFont="1" applyFill="1" applyBorder="1" applyAlignment="1"/>
    <xf numFmtId="168" fontId="7" fillId="8" borderId="1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 wrapText="1"/>
    </xf>
    <xf numFmtId="165" fontId="8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1" fontId="8" fillId="4" borderId="1" xfId="0" applyNumberFormat="1" applyFont="1" applyFill="1" applyBorder="1" applyAlignment="1">
      <alignment horizontal="center" vertical="center"/>
    </xf>
    <xf numFmtId="169" fontId="8" fillId="3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/>
    <xf numFmtId="0" fontId="5" fillId="2" borderId="6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8" fontId="8" fillId="0" borderId="2" xfId="0" applyNumberFormat="1" applyFont="1" applyBorder="1" applyAlignment="1">
      <alignment horizontal="center" vertical="center" wrapText="1"/>
    </xf>
    <xf numFmtId="168" fontId="8" fillId="0" borderId="1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168" fontId="22" fillId="9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168" fontId="7" fillId="11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164" fontId="7" fillId="7" borderId="2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7" fillId="7" borderId="1" xfId="0" applyFont="1" applyFill="1" applyBorder="1" applyAlignment="1">
      <alignment vertical="center" wrapText="1"/>
    </xf>
    <xf numFmtId="0" fontId="7" fillId="7" borderId="2" xfId="0" applyFont="1" applyFill="1" applyBorder="1" applyAlignment="1">
      <alignment vertical="center" wrapText="1"/>
    </xf>
    <xf numFmtId="164" fontId="7" fillId="8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37"/>
  <sheetViews>
    <sheetView tabSelected="1" topLeftCell="A27" workbookViewId="0">
      <selection activeCell="B33" sqref="B33:O33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107" t="s">
        <v>36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</row>
    <row r="2" spans="1:1024" ht="349.5" customHeight="1">
      <c r="A2" s="108" t="s">
        <v>39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</row>
    <row r="3" spans="1:1024" ht="55.5" customHeight="1">
      <c r="A3" s="2" t="s">
        <v>0</v>
      </c>
      <c r="B3" s="99" t="s">
        <v>1</v>
      </c>
      <c r="C3" s="99"/>
      <c r="D3" s="99" t="s">
        <v>2</v>
      </c>
      <c r="E3" s="99"/>
      <c r="F3" s="99"/>
      <c r="G3" s="99"/>
      <c r="H3" s="99"/>
      <c r="I3" s="99" t="s">
        <v>3</v>
      </c>
      <c r="J3" s="99"/>
      <c r="K3" s="99" t="s">
        <v>4</v>
      </c>
      <c r="L3" s="99"/>
      <c r="M3" s="99" t="s">
        <v>5</v>
      </c>
      <c r="N3" s="99"/>
      <c r="O3" s="17" t="s">
        <v>6</v>
      </c>
      <c r="P3" s="37"/>
    </row>
    <row r="4" spans="1:1024" ht="137.25" customHeight="1">
      <c r="A4" s="59">
        <v>1</v>
      </c>
      <c r="B4" s="56" t="s">
        <v>61</v>
      </c>
      <c r="C4" s="56"/>
      <c r="D4" s="56" t="s">
        <v>62</v>
      </c>
      <c r="E4" s="56"/>
      <c r="F4" s="56"/>
      <c r="G4" s="56"/>
      <c r="H4" s="56"/>
      <c r="I4" s="57" t="s">
        <v>60</v>
      </c>
      <c r="J4" s="57"/>
      <c r="K4" s="58">
        <v>300</v>
      </c>
      <c r="L4" s="58"/>
      <c r="M4" s="55">
        <f>K4/O4</f>
        <v>30</v>
      </c>
      <c r="N4" s="55"/>
      <c r="O4" s="19">
        <v>10</v>
      </c>
      <c r="P4" s="53"/>
    </row>
    <row r="5" spans="1:1024" ht="55.5" customHeight="1">
      <c r="A5" s="60"/>
      <c r="B5" s="56" t="s">
        <v>64</v>
      </c>
      <c r="C5" s="56"/>
      <c r="D5" s="56" t="s">
        <v>65</v>
      </c>
      <c r="E5" s="56"/>
      <c r="F5" s="56"/>
      <c r="G5" s="56"/>
      <c r="H5" s="56"/>
      <c r="I5" s="57" t="s">
        <v>63</v>
      </c>
      <c r="J5" s="57"/>
      <c r="K5" s="58">
        <v>251.82</v>
      </c>
      <c r="L5" s="58"/>
      <c r="M5" s="55">
        <f>K5/O5</f>
        <v>25.181999999999999</v>
      </c>
      <c r="N5" s="55"/>
      <c r="O5" s="19">
        <v>10</v>
      </c>
      <c r="P5" s="53" t="s">
        <v>66</v>
      </c>
    </row>
    <row r="6" spans="1:1024" s="36" customFormat="1" ht="70.5" customHeight="1">
      <c r="A6" s="60"/>
      <c r="B6" s="114" t="s">
        <v>47</v>
      </c>
      <c r="C6" s="114"/>
      <c r="D6" s="114" t="s">
        <v>56</v>
      </c>
      <c r="E6" s="114"/>
      <c r="F6" s="114"/>
      <c r="G6" s="114"/>
      <c r="H6" s="114"/>
      <c r="I6" s="115" t="s">
        <v>55</v>
      </c>
      <c r="J6" s="115"/>
      <c r="K6" s="109">
        <v>290.8</v>
      </c>
      <c r="L6" s="109"/>
      <c r="M6" s="106">
        <f>K6/O6</f>
        <v>29.080000000000002</v>
      </c>
      <c r="N6" s="106"/>
      <c r="O6" s="34">
        <v>10</v>
      </c>
      <c r="P6" s="54" t="s">
        <v>58</v>
      </c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  <c r="IS6" s="35"/>
      <c r="IT6" s="35"/>
      <c r="IU6" s="35"/>
      <c r="IV6" s="35"/>
      <c r="IW6" s="35"/>
      <c r="IX6" s="35"/>
      <c r="IY6" s="35"/>
      <c r="IZ6" s="35"/>
      <c r="JA6" s="35"/>
      <c r="JB6" s="35"/>
      <c r="JC6" s="35"/>
      <c r="JD6" s="35"/>
      <c r="JE6" s="35"/>
      <c r="JF6" s="35"/>
      <c r="JG6" s="35"/>
      <c r="JH6" s="35"/>
      <c r="JI6" s="35"/>
      <c r="JJ6" s="35"/>
      <c r="JK6" s="35"/>
      <c r="JL6" s="35"/>
      <c r="JM6" s="35"/>
      <c r="JN6" s="35"/>
      <c r="JO6" s="35"/>
      <c r="JP6" s="35"/>
      <c r="JQ6" s="35"/>
      <c r="JR6" s="35"/>
      <c r="JS6" s="35"/>
      <c r="JT6" s="35"/>
      <c r="JU6" s="35"/>
      <c r="JV6" s="35"/>
      <c r="JW6" s="35"/>
      <c r="JX6" s="35"/>
      <c r="JY6" s="35"/>
      <c r="JZ6" s="35"/>
      <c r="KA6" s="35"/>
      <c r="KB6" s="35"/>
      <c r="KC6" s="35"/>
      <c r="KD6" s="35"/>
      <c r="KE6" s="35"/>
      <c r="KF6" s="35"/>
      <c r="KG6" s="35"/>
      <c r="KH6" s="35"/>
      <c r="KI6" s="35"/>
      <c r="KJ6" s="35"/>
      <c r="KK6" s="35"/>
      <c r="KL6" s="35"/>
      <c r="KM6" s="35"/>
      <c r="KN6" s="35"/>
      <c r="KO6" s="35"/>
      <c r="KP6" s="35"/>
      <c r="KQ6" s="35"/>
      <c r="KR6" s="35"/>
      <c r="KS6" s="35"/>
      <c r="KT6" s="35"/>
      <c r="KU6" s="35"/>
      <c r="KV6" s="35"/>
      <c r="KW6" s="35"/>
      <c r="KX6" s="35"/>
      <c r="KY6" s="35"/>
      <c r="KZ6" s="35"/>
      <c r="LA6" s="35"/>
      <c r="LB6" s="35"/>
      <c r="LC6" s="35"/>
      <c r="LD6" s="35"/>
      <c r="LE6" s="35"/>
      <c r="LF6" s="35"/>
      <c r="LG6" s="35"/>
      <c r="LH6" s="35"/>
      <c r="LI6" s="35"/>
      <c r="LJ6" s="35"/>
      <c r="LK6" s="35"/>
      <c r="LL6" s="35"/>
      <c r="LM6" s="35"/>
      <c r="LN6" s="35"/>
      <c r="LO6" s="35"/>
      <c r="LP6" s="35"/>
      <c r="LQ6" s="35"/>
      <c r="LR6" s="35"/>
      <c r="LS6" s="35"/>
      <c r="LT6" s="35"/>
      <c r="LU6" s="35"/>
      <c r="LV6" s="35"/>
      <c r="LW6" s="35"/>
      <c r="LX6" s="35"/>
      <c r="LY6" s="35"/>
      <c r="LZ6" s="35"/>
      <c r="MA6" s="35"/>
      <c r="MB6" s="35"/>
      <c r="MC6" s="35"/>
      <c r="MD6" s="35"/>
      <c r="ME6" s="35"/>
      <c r="MF6" s="35"/>
      <c r="MG6" s="35"/>
      <c r="MH6" s="35"/>
      <c r="MI6" s="35"/>
      <c r="MJ6" s="35"/>
      <c r="MK6" s="35"/>
      <c r="ML6" s="35"/>
      <c r="MM6" s="35"/>
      <c r="MN6" s="35"/>
      <c r="MO6" s="35"/>
      <c r="MP6" s="35"/>
      <c r="MQ6" s="35"/>
      <c r="MR6" s="35"/>
      <c r="MS6" s="35"/>
      <c r="MT6" s="35"/>
      <c r="MU6" s="35"/>
      <c r="MV6" s="35"/>
      <c r="MW6" s="35"/>
      <c r="MX6" s="35"/>
      <c r="MY6" s="35"/>
      <c r="MZ6" s="35"/>
      <c r="NA6" s="35"/>
      <c r="NB6" s="35"/>
      <c r="NC6" s="35"/>
      <c r="ND6" s="35"/>
      <c r="NE6" s="35"/>
      <c r="NF6" s="35"/>
      <c r="NG6" s="35"/>
      <c r="NH6" s="35"/>
      <c r="NI6" s="35"/>
      <c r="NJ6" s="35"/>
      <c r="NK6" s="35"/>
      <c r="NL6" s="35"/>
      <c r="NM6" s="35"/>
      <c r="NN6" s="35"/>
      <c r="NO6" s="35"/>
      <c r="NP6" s="35"/>
      <c r="NQ6" s="35"/>
      <c r="NR6" s="35"/>
      <c r="NS6" s="35"/>
      <c r="NT6" s="35"/>
      <c r="NU6" s="35"/>
      <c r="NV6" s="35"/>
      <c r="NW6" s="35"/>
      <c r="NX6" s="35"/>
      <c r="NY6" s="35"/>
      <c r="NZ6" s="35"/>
      <c r="OA6" s="35"/>
      <c r="OB6" s="35"/>
      <c r="OC6" s="35"/>
      <c r="OD6" s="35"/>
      <c r="OE6" s="35"/>
      <c r="OF6" s="35"/>
      <c r="OG6" s="35"/>
      <c r="OH6" s="35"/>
      <c r="OI6" s="35"/>
      <c r="OJ6" s="35"/>
      <c r="OK6" s="35"/>
      <c r="OL6" s="35"/>
      <c r="OM6" s="35"/>
      <c r="ON6" s="35"/>
      <c r="OO6" s="35"/>
      <c r="OP6" s="35"/>
      <c r="OQ6" s="35"/>
      <c r="OR6" s="35"/>
      <c r="OS6" s="35"/>
      <c r="OT6" s="35"/>
      <c r="OU6" s="35"/>
      <c r="OV6" s="35"/>
      <c r="OW6" s="35"/>
      <c r="OX6" s="35"/>
      <c r="OY6" s="35"/>
      <c r="OZ6" s="35"/>
      <c r="PA6" s="35"/>
      <c r="PB6" s="35"/>
      <c r="PC6" s="35"/>
      <c r="PD6" s="35"/>
      <c r="PE6" s="35"/>
      <c r="PF6" s="35"/>
      <c r="PG6" s="35"/>
      <c r="PH6" s="35"/>
      <c r="PI6" s="35"/>
      <c r="PJ6" s="35"/>
      <c r="PK6" s="35"/>
      <c r="PL6" s="35"/>
      <c r="PM6" s="35"/>
      <c r="PN6" s="35"/>
      <c r="PO6" s="35"/>
      <c r="PP6" s="35"/>
      <c r="PQ6" s="35"/>
      <c r="PR6" s="35"/>
      <c r="PS6" s="35"/>
      <c r="PT6" s="35"/>
      <c r="PU6" s="35"/>
      <c r="PV6" s="35"/>
      <c r="PW6" s="35"/>
      <c r="PX6" s="35"/>
      <c r="PY6" s="35"/>
      <c r="PZ6" s="35"/>
      <c r="QA6" s="35"/>
      <c r="QB6" s="35"/>
      <c r="QC6" s="35"/>
      <c r="QD6" s="35"/>
      <c r="QE6" s="35"/>
      <c r="QF6" s="35"/>
      <c r="QG6" s="35"/>
      <c r="QH6" s="35"/>
      <c r="QI6" s="35"/>
      <c r="QJ6" s="35"/>
      <c r="QK6" s="35"/>
      <c r="QL6" s="35"/>
      <c r="QM6" s="35"/>
      <c r="QN6" s="35"/>
      <c r="QO6" s="35"/>
      <c r="QP6" s="35"/>
      <c r="QQ6" s="35"/>
      <c r="QR6" s="35"/>
      <c r="QS6" s="35"/>
      <c r="QT6" s="35"/>
      <c r="QU6" s="35"/>
      <c r="QV6" s="35"/>
      <c r="QW6" s="35"/>
      <c r="QX6" s="35"/>
      <c r="QY6" s="35"/>
      <c r="QZ6" s="35"/>
      <c r="RA6" s="35"/>
      <c r="RB6" s="35"/>
      <c r="RC6" s="35"/>
      <c r="RD6" s="35"/>
      <c r="RE6" s="35"/>
      <c r="RF6" s="35"/>
      <c r="RG6" s="35"/>
      <c r="RH6" s="35"/>
      <c r="RI6" s="35"/>
      <c r="RJ6" s="35"/>
      <c r="RK6" s="35"/>
      <c r="RL6" s="35"/>
      <c r="RM6" s="35"/>
      <c r="RN6" s="35"/>
      <c r="RO6" s="35"/>
      <c r="RP6" s="35"/>
      <c r="RQ6" s="35"/>
      <c r="RR6" s="35"/>
      <c r="RS6" s="35"/>
      <c r="RT6" s="35"/>
      <c r="RU6" s="35"/>
      <c r="RV6" s="35"/>
      <c r="RW6" s="35"/>
      <c r="RX6" s="35"/>
      <c r="RY6" s="35"/>
      <c r="RZ6" s="35"/>
      <c r="SA6" s="35"/>
      <c r="SB6" s="35"/>
      <c r="SC6" s="35"/>
      <c r="SD6" s="35"/>
      <c r="SE6" s="35"/>
      <c r="SF6" s="35"/>
      <c r="SG6" s="35"/>
      <c r="SH6" s="35"/>
      <c r="SI6" s="35"/>
      <c r="SJ6" s="35"/>
      <c r="SK6" s="35"/>
      <c r="SL6" s="35"/>
      <c r="SM6" s="35"/>
      <c r="SN6" s="35"/>
      <c r="SO6" s="35"/>
      <c r="SP6" s="35"/>
      <c r="SQ6" s="35"/>
      <c r="SR6" s="35"/>
      <c r="SS6" s="35"/>
      <c r="ST6" s="35"/>
      <c r="SU6" s="35"/>
      <c r="SV6" s="35"/>
      <c r="SW6" s="35"/>
      <c r="SX6" s="35"/>
      <c r="SY6" s="35"/>
      <c r="SZ6" s="35"/>
      <c r="TA6" s="35"/>
      <c r="TB6" s="35"/>
      <c r="TC6" s="35"/>
      <c r="TD6" s="35"/>
      <c r="TE6" s="35"/>
      <c r="TF6" s="35"/>
      <c r="TG6" s="35"/>
      <c r="TH6" s="35"/>
      <c r="TI6" s="35"/>
      <c r="TJ6" s="35"/>
      <c r="TK6" s="35"/>
      <c r="TL6" s="35"/>
      <c r="TM6" s="35"/>
      <c r="TN6" s="35"/>
      <c r="TO6" s="35"/>
      <c r="TP6" s="35"/>
      <c r="TQ6" s="35"/>
      <c r="TR6" s="35"/>
      <c r="TS6" s="35"/>
      <c r="TT6" s="35"/>
      <c r="TU6" s="35"/>
      <c r="TV6" s="35"/>
      <c r="TW6" s="35"/>
      <c r="TX6" s="35"/>
      <c r="TY6" s="35"/>
      <c r="TZ6" s="35"/>
      <c r="UA6" s="35"/>
      <c r="UB6" s="35"/>
      <c r="UC6" s="35"/>
      <c r="UD6" s="35"/>
      <c r="UE6" s="35"/>
      <c r="UF6" s="35"/>
      <c r="UG6" s="35"/>
      <c r="UH6" s="35"/>
      <c r="UI6" s="35"/>
      <c r="UJ6" s="35"/>
      <c r="UK6" s="35"/>
      <c r="UL6" s="35"/>
      <c r="UM6" s="35"/>
      <c r="UN6" s="35"/>
      <c r="UO6" s="35"/>
      <c r="UP6" s="35"/>
      <c r="UQ6" s="35"/>
      <c r="UR6" s="35"/>
      <c r="US6" s="35"/>
      <c r="UT6" s="35"/>
      <c r="UU6" s="35"/>
      <c r="UV6" s="35"/>
      <c r="UW6" s="35"/>
      <c r="UX6" s="35"/>
      <c r="UY6" s="35"/>
      <c r="UZ6" s="35"/>
      <c r="VA6" s="35"/>
      <c r="VB6" s="35"/>
      <c r="VC6" s="35"/>
      <c r="VD6" s="35"/>
      <c r="VE6" s="35"/>
      <c r="VF6" s="35"/>
      <c r="VG6" s="35"/>
      <c r="VH6" s="35"/>
      <c r="VI6" s="35"/>
      <c r="VJ6" s="35"/>
      <c r="VK6" s="35"/>
      <c r="VL6" s="35"/>
      <c r="VM6" s="35"/>
      <c r="VN6" s="35"/>
      <c r="VO6" s="35"/>
      <c r="VP6" s="35"/>
      <c r="VQ6" s="35"/>
      <c r="VR6" s="35"/>
      <c r="VS6" s="35"/>
      <c r="VT6" s="35"/>
      <c r="VU6" s="35"/>
      <c r="VV6" s="35"/>
      <c r="VW6" s="35"/>
      <c r="VX6" s="35"/>
      <c r="VY6" s="35"/>
      <c r="VZ6" s="35"/>
      <c r="WA6" s="35"/>
      <c r="WB6" s="35"/>
      <c r="WC6" s="35"/>
      <c r="WD6" s="35"/>
      <c r="WE6" s="35"/>
      <c r="WF6" s="35"/>
      <c r="WG6" s="35"/>
      <c r="WH6" s="35"/>
      <c r="WI6" s="35"/>
      <c r="WJ6" s="35"/>
      <c r="WK6" s="35"/>
      <c r="WL6" s="35"/>
      <c r="WM6" s="35"/>
      <c r="WN6" s="35"/>
      <c r="WO6" s="35"/>
      <c r="WP6" s="35"/>
      <c r="WQ6" s="35"/>
      <c r="WR6" s="35"/>
      <c r="WS6" s="35"/>
      <c r="WT6" s="35"/>
      <c r="WU6" s="35"/>
      <c r="WV6" s="35"/>
      <c r="WW6" s="35"/>
      <c r="WX6" s="35"/>
      <c r="WY6" s="35"/>
      <c r="WZ6" s="35"/>
      <c r="XA6" s="35"/>
      <c r="XB6" s="35"/>
      <c r="XC6" s="35"/>
      <c r="XD6" s="35"/>
      <c r="XE6" s="35"/>
      <c r="XF6" s="35"/>
      <c r="XG6" s="35"/>
      <c r="XH6" s="35"/>
      <c r="XI6" s="35"/>
      <c r="XJ6" s="35"/>
      <c r="XK6" s="35"/>
      <c r="XL6" s="35"/>
      <c r="XM6" s="35"/>
      <c r="XN6" s="35"/>
      <c r="XO6" s="35"/>
      <c r="XP6" s="35"/>
      <c r="XQ6" s="35"/>
      <c r="XR6" s="35"/>
      <c r="XS6" s="35"/>
      <c r="XT6" s="35"/>
      <c r="XU6" s="35"/>
      <c r="XV6" s="35"/>
      <c r="XW6" s="35"/>
      <c r="XX6" s="35"/>
      <c r="XY6" s="35"/>
      <c r="XZ6" s="35"/>
      <c r="YA6" s="35"/>
      <c r="YB6" s="35"/>
      <c r="YC6" s="35"/>
      <c r="YD6" s="35"/>
      <c r="YE6" s="35"/>
      <c r="YF6" s="35"/>
      <c r="YG6" s="35"/>
      <c r="YH6" s="35"/>
      <c r="YI6" s="35"/>
      <c r="YJ6" s="35"/>
      <c r="YK6" s="35"/>
      <c r="YL6" s="35"/>
      <c r="YM6" s="35"/>
      <c r="YN6" s="35"/>
      <c r="YO6" s="35"/>
      <c r="YP6" s="35"/>
      <c r="YQ6" s="35"/>
      <c r="YR6" s="35"/>
      <c r="YS6" s="35"/>
      <c r="YT6" s="35"/>
      <c r="YU6" s="35"/>
      <c r="YV6" s="35"/>
      <c r="YW6" s="35"/>
      <c r="YX6" s="35"/>
      <c r="YY6" s="35"/>
      <c r="YZ6" s="35"/>
      <c r="ZA6" s="35"/>
      <c r="ZB6" s="35"/>
      <c r="ZC6" s="35"/>
      <c r="ZD6" s="35"/>
      <c r="ZE6" s="35"/>
      <c r="ZF6" s="35"/>
      <c r="ZG6" s="35"/>
      <c r="ZH6" s="35"/>
      <c r="ZI6" s="35"/>
      <c r="ZJ6" s="35"/>
      <c r="ZK6" s="35"/>
      <c r="ZL6" s="35"/>
      <c r="ZM6" s="35"/>
      <c r="ZN6" s="35"/>
      <c r="ZO6" s="35"/>
      <c r="ZP6" s="35"/>
      <c r="ZQ6" s="35"/>
      <c r="ZR6" s="35"/>
      <c r="ZS6" s="35"/>
      <c r="ZT6" s="35"/>
      <c r="ZU6" s="35"/>
      <c r="ZV6" s="35"/>
      <c r="ZW6" s="35"/>
      <c r="ZX6" s="35"/>
      <c r="ZY6" s="35"/>
      <c r="ZZ6" s="35"/>
      <c r="AAA6" s="35"/>
      <c r="AAB6" s="35"/>
      <c r="AAC6" s="35"/>
      <c r="AAD6" s="35"/>
      <c r="AAE6" s="35"/>
      <c r="AAF6" s="35"/>
      <c r="AAG6" s="35"/>
      <c r="AAH6" s="35"/>
      <c r="AAI6" s="35"/>
      <c r="AAJ6" s="35"/>
      <c r="AAK6" s="35"/>
      <c r="AAL6" s="35"/>
      <c r="AAM6" s="35"/>
      <c r="AAN6" s="35"/>
      <c r="AAO6" s="35"/>
      <c r="AAP6" s="35"/>
      <c r="AAQ6" s="35"/>
      <c r="AAR6" s="35"/>
      <c r="AAS6" s="35"/>
      <c r="AAT6" s="35"/>
      <c r="AAU6" s="35"/>
      <c r="AAV6" s="35"/>
      <c r="AAW6" s="35"/>
      <c r="AAX6" s="35"/>
      <c r="AAY6" s="35"/>
      <c r="AAZ6" s="35"/>
      <c r="ABA6" s="35"/>
      <c r="ABB6" s="35"/>
      <c r="ABC6" s="35"/>
      <c r="ABD6" s="35"/>
      <c r="ABE6" s="35"/>
      <c r="ABF6" s="35"/>
      <c r="ABG6" s="35"/>
      <c r="ABH6" s="35"/>
      <c r="ABI6" s="35"/>
      <c r="ABJ6" s="35"/>
      <c r="ABK6" s="35"/>
      <c r="ABL6" s="35"/>
      <c r="ABM6" s="35"/>
      <c r="ABN6" s="35"/>
      <c r="ABO6" s="35"/>
      <c r="ABP6" s="35"/>
      <c r="ABQ6" s="35"/>
      <c r="ABR6" s="35"/>
      <c r="ABS6" s="35"/>
      <c r="ABT6" s="35"/>
      <c r="ABU6" s="35"/>
      <c r="ABV6" s="35"/>
      <c r="ABW6" s="35"/>
      <c r="ABX6" s="35"/>
      <c r="ABY6" s="35"/>
      <c r="ABZ6" s="35"/>
      <c r="ACA6" s="35"/>
      <c r="ACB6" s="35"/>
      <c r="ACC6" s="35"/>
      <c r="ACD6" s="35"/>
      <c r="ACE6" s="35"/>
      <c r="ACF6" s="35"/>
      <c r="ACG6" s="35"/>
      <c r="ACH6" s="35"/>
      <c r="ACI6" s="35"/>
      <c r="ACJ6" s="35"/>
      <c r="ACK6" s="35"/>
      <c r="ACL6" s="35"/>
      <c r="ACM6" s="35"/>
      <c r="ACN6" s="35"/>
      <c r="ACO6" s="35"/>
      <c r="ACP6" s="35"/>
      <c r="ACQ6" s="35"/>
      <c r="ACR6" s="35"/>
      <c r="ACS6" s="35"/>
      <c r="ACT6" s="35"/>
      <c r="ACU6" s="35"/>
      <c r="ACV6" s="35"/>
      <c r="ACW6" s="35"/>
      <c r="ACX6" s="35"/>
      <c r="ACY6" s="35"/>
      <c r="ACZ6" s="35"/>
      <c r="ADA6" s="35"/>
      <c r="ADB6" s="35"/>
      <c r="ADC6" s="35"/>
      <c r="ADD6" s="35"/>
      <c r="ADE6" s="35"/>
      <c r="ADF6" s="35"/>
      <c r="ADG6" s="35"/>
      <c r="ADH6" s="35"/>
      <c r="ADI6" s="35"/>
      <c r="ADJ6" s="35"/>
      <c r="ADK6" s="35"/>
      <c r="ADL6" s="35"/>
      <c r="ADM6" s="35"/>
      <c r="ADN6" s="35"/>
      <c r="ADO6" s="35"/>
      <c r="ADP6" s="35"/>
      <c r="ADQ6" s="35"/>
      <c r="ADR6" s="35"/>
      <c r="ADS6" s="35"/>
      <c r="ADT6" s="35"/>
      <c r="ADU6" s="35"/>
      <c r="ADV6" s="35"/>
      <c r="ADW6" s="35"/>
      <c r="ADX6" s="35"/>
      <c r="ADY6" s="35"/>
      <c r="ADZ6" s="35"/>
      <c r="AEA6" s="35"/>
      <c r="AEB6" s="35"/>
      <c r="AEC6" s="35"/>
      <c r="AED6" s="35"/>
      <c r="AEE6" s="35"/>
      <c r="AEF6" s="35"/>
      <c r="AEG6" s="35"/>
      <c r="AEH6" s="35"/>
      <c r="AEI6" s="35"/>
      <c r="AEJ6" s="35"/>
      <c r="AEK6" s="35"/>
      <c r="AEL6" s="35"/>
      <c r="AEM6" s="35"/>
      <c r="AEN6" s="35"/>
      <c r="AEO6" s="35"/>
      <c r="AEP6" s="35"/>
      <c r="AEQ6" s="35"/>
      <c r="AER6" s="35"/>
      <c r="AES6" s="35"/>
      <c r="AET6" s="35"/>
      <c r="AEU6" s="35"/>
      <c r="AEV6" s="35"/>
      <c r="AEW6" s="35"/>
      <c r="AEX6" s="35"/>
      <c r="AEY6" s="35"/>
      <c r="AEZ6" s="35"/>
      <c r="AFA6" s="35"/>
      <c r="AFB6" s="35"/>
      <c r="AFC6" s="35"/>
      <c r="AFD6" s="35"/>
      <c r="AFE6" s="35"/>
      <c r="AFF6" s="35"/>
      <c r="AFG6" s="35"/>
      <c r="AFH6" s="35"/>
      <c r="AFI6" s="35"/>
      <c r="AFJ6" s="35"/>
      <c r="AFK6" s="35"/>
      <c r="AFL6" s="35"/>
      <c r="AFM6" s="35"/>
      <c r="AFN6" s="35"/>
      <c r="AFO6" s="35"/>
      <c r="AFP6" s="35"/>
      <c r="AFQ6" s="35"/>
      <c r="AFR6" s="35"/>
      <c r="AFS6" s="35"/>
      <c r="AFT6" s="35"/>
      <c r="AFU6" s="35"/>
      <c r="AFV6" s="35"/>
      <c r="AFW6" s="35"/>
      <c r="AFX6" s="35"/>
      <c r="AFY6" s="35"/>
      <c r="AFZ6" s="35"/>
      <c r="AGA6" s="35"/>
      <c r="AGB6" s="35"/>
      <c r="AGC6" s="35"/>
      <c r="AGD6" s="35"/>
      <c r="AGE6" s="35"/>
      <c r="AGF6" s="35"/>
      <c r="AGG6" s="35"/>
      <c r="AGH6" s="35"/>
      <c r="AGI6" s="35"/>
      <c r="AGJ6" s="35"/>
      <c r="AGK6" s="35"/>
      <c r="AGL6" s="35"/>
      <c r="AGM6" s="35"/>
      <c r="AGN6" s="35"/>
      <c r="AGO6" s="35"/>
      <c r="AGP6" s="35"/>
      <c r="AGQ6" s="35"/>
      <c r="AGR6" s="35"/>
      <c r="AGS6" s="35"/>
      <c r="AGT6" s="35"/>
      <c r="AGU6" s="35"/>
      <c r="AGV6" s="35"/>
      <c r="AGW6" s="35"/>
      <c r="AGX6" s="35"/>
      <c r="AGY6" s="35"/>
      <c r="AGZ6" s="35"/>
      <c r="AHA6" s="35"/>
      <c r="AHB6" s="35"/>
      <c r="AHC6" s="35"/>
      <c r="AHD6" s="35"/>
      <c r="AHE6" s="35"/>
      <c r="AHF6" s="35"/>
      <c r="AHG6" s="35"/>
      <c r="AHH6" s="35"/>
      <c r="AHI6" s="35"/>
      <c r="AHJ6" s="35"/>
      <c r="AHK6" s="35"/>
      <c r="AHL6" s="35"/>
      <c r="AHM6" s="35"/>
      <c r="AHN6" s="35"/>
      <c r="AHO6" s="35"/>
      <c r="AHP6" s="35"/>
      <c r="AHQ6" s="35"/>
      <c r="AHR6" s="35"/>
      <c r="AHS6" s="35"/>
      <c r="AHT6" s="35"/>
      <c r="AHU6" s="35"/>
      <c r="AHV6" s="35"/>
      <c r="AHW6" s="35"/>
      <c r="AHX6" s="35"/>
      <c r="AHY6" s="35"/>
      <c r="AHZ6" s="35"/>
      <c r="AIA6" s="35"/>
      <c r="AIB6" s="35"/>
      <c r="AIC6" s="35"/>
      <c r="AID6" s="35"/>
      <c r="AIE6" s="35"/>
      <c r="AIF6" s="35"/>
      <c r="AIG6" s="35"/>
      <c r="AIH6" s="35"/>
      <c r="AII6" s="35"/>
      <c r="AIJ6" s="35"/>
      <c r="AIK6" s="35"/>
      <c r="AIL6" s="35"/>
      <c r="AIM6" s="35"/>
      <c r="AIN6" s="35"/>
      <c r="AIO6" s="35"/>
      <c r="AIP6" s="35"/>
      <c r="AIQ6" s="35"/>
      <c r="AIR6" s="35"/>
      <c r="AIS6" s="35"/>
      <c r="AIT6" s="35"/>
      <c r="AIU6" s="35"/>
      <c r="AIV6" s="35"/>
      <c r="AIW6" s="35"/>
      <c r="AIX6" s="35"/>
      <c r="AIY6" s="35"/>
      <c r="AIZ6" s="35"/>
      <c r="AJA6" s="35"/>
      <c r="AJB6" s="35"/>
      <c r="AJC6" s="35"/>
      <c r="AJD6" s="35"/>
      <c r="AJE6" s="35"/>
      <c r="AJF6" s="35"/>
      <c r="AJG6" s="35"/>
      <c r="AJH6" s="35"/>
      <c r="AJI6" s="35"/>
      <c r="AJJ6" s="35"/>
      <c r="AJK6" s="35"/>
      <c r="AJL6" s="35"/>
      <c r="AJM6" s="35"/>
      <c r="AJN6" s="35"/>
      <c r="AJO6" s="35"/>
      <c r="AJP6" s="35"/>
      <c r="AJQ6" s="35"/>
      <c r="AJR6" s="35"/>
      <c r="AJS6" s="35"/>
      <c r="AJT6" s="35"/>
      <c r="AJU6" s="35"/>
      <c r="AJV6" s="35"/>
      <c r="AJW6" s="35"/>
      <c r="AJX6" s="35"/>
      <c r="AJY6" s="35"/>
      <c r="AJZ6" s="35"/>
      <c r="AKA6" s="35"/>
      <c r="AKB6" s="35"/>
      <c r="AKC6" s="35"/>
      <c r="AKD6" s="35"/>
      <c r="AKE6" s="35"/>
      <c r="AKF6" s="35"/>
      <c r="AKG6" s="35"/>
      <c r="AKH6" s="35"/>
      <c r="AKI6" s="35"/>
      <c r="AKJ6" s="35"/>
      <c r="AKK6" s="35"/>
      <c r="AKL6" s="35"/>
      <c r="AKM6" s="35"/>
      <c r="AKN6" s="35"/>
      <c r="AKO6" s="35"/>
      <c r="AKP6" s="35"/>
      <c r="AKQ6" s="35"/>
      <c r="AKR6" s="35"/>
      <c r="AKS6" s="35"/>
      <c r="AKT6" s="35"/>
      <c r="AKU6" s="35"/>
      <c r="AKV6" s="35"/>
      <c r="AKW6" s="35"/>
      <c r="AKX6" s="35"/>
      <c r="AKY6" s="35"/>
      <c r="AKZ6" s="35"/>
      <c r="ALA6" s="35"/>
      <c r="ALB6" s="35"/>
      <c r="ALC6" s="35"/>
      <c r="ALD6" s="35"/>
      <c r="ALE6" s="35"/>
      <c r="ALF6" s="35"/>
      <c r="ALG6" s="35"/>
      <c r="ALH6" s="35"/>
      <c r="ALI6" s="35"/>
      <c r="ALJ6" s="35"/>
      <c r="ALK6" s="35"/>
      <c r="ALL6" s="35"/>
      <c r="ALM6" s="35"/>
      <c r="ALN6" s="35"/>
      <c r="ALO6" s="35"/>
      <c r="ALP6" s="35"/>
      <c r="ALQ6" s="35"/>
      <c r="ALR6" s="35"/>
      <c r="ALS6" s="35"/>
      <c r="ALT6" s="35"/>
      <c r="ALU6" s="35"/>
      <c r="ALV6" s="35"/>
      <c r="ALW6" s="35"/>
      <c r="ALX6" s="35"/>
      <c r="ALY6" s="35"/>
      <c r="ALZ6" s="35"/>
      <c r="AMA6" s="35"/>
      <c r="AMB6" s="35"/>
      <c r="AMC6" s="35"/>
      <c r="AMD6" s="35"/>
      <c r="AME6" s="35"/>
      <c r="AMF6" s="35"/>
      <c r="AMG6" s="35"/>
      <c r="AMH6" s="35"/>
      <c r="AMI6" s="35"/>
      <c r="AMJ6" s="35"/>
    </row>
    <row r="7" spans="1:1024" ht="25.5" customHeight="1">
      <c r="A7" s="61"/>
      <c r="B7" s="110"/>
      <c r="C7" s="111"/>
      <c r="D7" s="112"/>
      <c r="E7" s="112"/>
      <c r="F7" s="112"/>
      <c r="G7" s="112"/>
      <c r="H7" s="112"/>
      <c r="I7" s="112"/>
      <c r="J7" s="113"/>
      <c r="K7" s="116"/>
      <c r="L7" s="116"/>
      <c r="M7" s="83">
        <f>M6</f>
        <v>29.080000000000002</v>
      </c>
      <c r="N7" s="83"/>
      <c r="O7" s="19"/>
      <c r="P7" s="37"/>
    </row>
    <row r="8" spans="1:1024" ht="15" customHeight="1">
      <c r="A8" s="104" t="s">
        <v>37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</row>
    <row r="9" spans="1:1024" ht="26.25" customHeight="1">
      <c r="A9" s="105"/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</row>
    <row r="10" spans="1:1024" ht="47.25" customHeight="1">
      <c r="A10" s="103" t="s">
        <v>0</v>
      </c>
      <c r="B10" s="103" t="s">
        <v>7</v>
      </c>
      <c r="C10" s="103" t="s">
        <v>8</v>
      </c>
      <c r="D10" s="103" t="s">
        <v>9</v>
      </c>
      <c r="E10" s="103" t="s">
        <v>6</v>
      </c>
      <c r="F10" s="103" t="s">
        <v>10</v>
      </c>
      <c r="G10" s="101" t="s">
        <v>67</v>
      </c>
      <c r="H10" s="101"/>
      <c r="I10" s="101" t="s">
        <v>18</v>
      </c>
      <c r="J10" s="101"/>
      <c r="K10" s="101" t="s">
        <v>18</v>
      </c>
      <c r="L10" s="101"/>
      <c r="M10" s="102" t="s">
        <v>11</v>
      </c>
      <c r="N10" s="102"/>
      <c r="O10" s="59" t="s">
        <v>12</v>
      </c>
      <c r="P10" s="59" t="s">
        <v>30</v>
      </c>
      <c r="Q10" s="59" t="s">
        <v>32</v>
      </c>
      <c r="R10" s="59" t="s">
        <v>33</v>
      </c>
      <c r="AMG10"/>
      <c r="AMH10"/>
      <c r="AMI10"/>
      <c r="AMJ10"/>
    </row>
    <row r="11" spans="1:1024" ht="94.5">
      <c r="A11" s="103"/>
      <c r="B11" s="103"/>
      <c r="C11" s="103"/>
      <c r="D11" s="103"/>
      <c r="E11" s="103"/>
      <c r="F11" s="103"/>
      <c r="G11" s="14" t="s">
        <v>13</v>
      </c>
      <c r="H11" s="14" t="s">
        <v>14</v>
      </c>
      <c r="I11" s="14" t="s">
        <v>13</v>
      </c>
      <c r="J11" s="14" t="s">
        <v>14</v>
      </c>
      <c r="K11" s="14" t="s">
        <v>13</v>
      </c>
      <c r="L11" s="14" t="s">
        <v>14</v>
      </c>
      <c r="M11" s="102"/>
      <c r="N11" s="102"/>
      <c r="O11" s="61"/>
      <c r="P11" s="61" t="s">
        <v>30</v>
      </c>
      <c r="Q11" s="61"/>
      <c r="R11" s="61"/>
      <c r="AME11"/>
      <c r="AMF11"/>
      <c r="AMG11"/>
      <c r="AMH11"/>
      <c r="AMI11"/>
      <c r="AMJ11"/>
    </row>
    <row r="12" spans="1:1024" ht="91.15" customHeight="1">
      <c r="A12" s="26">
        <v>1</v>
      </c>
      <c r="B12" s="41" t="s">
        <v>44</v>
      </c>
      <c r="C12" s="52" t="s">
        <v>45</v>
      </c>
      <c r="D12" s="42" t="s">
        <v>50</v>
      </c>
      <c r="E12" s="43">
        <v>10</v>
      </c>
      <c r="F12" s="43">
        <v>300</v>
      </c>
      <c r="G12" s="44">
        <v>290.8</v>
      </c>
      <c r="H12" s="45">
        <f t="shared" ref="H12" si="0">G12/E12</f>
        <v>29.080000000000002</v>
      </c>
      <c r="I12" s="46" t="s">
        <v>54</v>
      </c>
      <c r="J12" s="47" t="e">
        <f t="shared" ref="J12" si="1">I12/E12</f>
        <v>#VALUE!</v>
      </c>
      <c r="K12" s="46" t="s">
        <v>54</v>
      </c>
      <c r="L12" s="48" t="e">
        <f t="shared" ref="L12" si="2">K12/E12</f>
        <v>#VALUE!</v>
      </c>
      <c r="M12" s="100">
        <f t="shared" ref="M12" si="3">H12</f>
        <v>29.080000000000002</v>
      </c>
      <c r="N12" s="100"/>
      <c r="O12" s="49" t="s">
        <v>46</v>
      </c>
      <c r="P12" s="50" t="s">
        <v>31</v>
      </c>
      <c r="Q12" s="50">
        <v>49</v>
      </c>
      <c r="R12" s="51">
        <f t="shared" ref="R12" si="4">E12*F12</f>
        <v>3000</v>
      </c>
      <c r="AME12"/>
      <c r="AMF12"/>
      <c r="AMG12"/>
      <c r="AMH12"/>
      <c r="AMI12"/>
      <c r="AMJ12"/>
    </row>
    <row r="13" spans="1:1024" ht="20.25" customHeight="1">
      <c r="A13" s="66" t="s">
        <v>38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23"/>
      <c r="Q13" s="23"/>
      <c r="R13" s="24"/>
      <c r="AME13"/>
      <c r="AMF13"/>
      <c r="AMG13"/>
      <c r="AMH13"/>
      <c r="AMI13"/>
      <c r="AMJ13"/>
    </row>
    <row r="14" spans="1:1024" ht="4.5" customHeight="1">
      <c r="A14" s="97" t="s">
        <v>53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</row>
    <row r="15" spans="1:1024" ht="3" customHeight="1">
      <c r="A15" s="98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</row>
    <row r="16" spans="1:1024" ht="134.25" customHeight="1">
      <c r="A16" s="98"/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</row>
    <row r="17" spans="1:1024" ht="64.5" customHeight="1">
      <c r="A17" s="2" t="s">
        <v>0</v>
      </c>
      <c r="B17" s="3" t="s">
        <v>7</v>
      </c>
      <c r="C17" s="3" t="s">
        <v>8</v>
      </c>
      <c r="D17" s="99" t="s">
        <v>15</v>
      </c>
      <c r="E17" s="99"/>
      <c r="F17" s="99"/>
      <c r="G17" s="99"/>
      <c r="H17" s="2" t="s">
        <v>9</v>
      </c>
      <c r="I17" s="13" t="s">
        <v>34</v>
      </c>
      <c r="J17" s="99" t="s">
        <v>35</v>
      </c>
      <c r="K17" s="99"/>
      <c r="L17" s="2" t="s">
        <v>16</v>
      </c>
      <c r="M17" s="99" t="s">
        <v>17</v>
      </c>
      <c r="N17" s="99"/>
      <c r="AMI17"/>
      <c r="AMJ17"/>
    </row>
    <row r="18" spans="1:1024" ht="41.25" customHeight="1">
      <c r="A18" s="75">
        <v>1</v>
      </c>
      <c r="B18" s="76" t="str">
        <f>B12</f>
        <v>МИДАЗОЛАМ</v>
      </c>
      <c r="C18" s="78" t="str">
        <f>C12</f>
        <v>РАСТВОР ДЛЯ ВНУТРИВЕННОГО И ВНУТРИМЫШЕЧНОГО ВВЕДЕНИЯ ; дозировка: 5 мг/мл 1 мл*</v>
      </c>
      <c r="D18" s="80" t="s">
        <v>18</v>
      </c>
      <c r="E18" s="80"/>
      <c r="F18" s="80"/>
      <c r="G18" s="80"/>
      <c r="H18" s="84" t="str">
        <f>D12</f>
        <v>см[3*];^мл</v>
      </c>
      <c r="I18" s="33" t="s">
        <v>18</v>
      </c>
      <c r="J18" s="95" t="s">
        <v>18</v>
      </c>
      <c r="K18" s="95"/>
      <c r="L18" s="15" t="s">
        <v>18</v>
      </c>
      <c r="M18" s="96" t="s">
        <v>18</v>
      </c>
      <c r="N18" s="96"/>
      <c r="AMI18"/>
      <c r="AMJ18"/>
    </row>
    <row r="19" spans="1:1024" ht="30" customHeight="1">
      <c r="A19" s="75"/>
      <c r="B19" s="77"/>
      <c r="C19" s="79"/>
      <c r="D19" s="80"/>
      <c r="E19" s="80"/>
      <c r="F19" s="80"/>
      <c r="G19" s="80"/>
      <c r="H19" s="85"/>
      <c r="I19" s="18" t="s">
        <v>18</v>
      </c>
      <c r="J19" s="86"/>
      <c r="K19" s="87"/>
      <c r="L19" s="88"/>
      <c r="M19" s="83" t="s">
        <v>18</v>
      </c>
      <c r="N19" s="83"/>
      <c r="AMI19"/>
      <c r="AMJ19"/>
    </row>
    <row r="20" spans="1:1024" ht="14.25" customHeight="1"/>
    <row r="21" spans="1:1024">
      <c r="A21" s="91" t="s">
        <v>51</v>
      </c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</row>
    <row r="22" spans="1:1024" ht="151.5" customHeight="1">
      <c r="A22" s="4" t="s">
        <v>0</v>
      </c>
      <c r="B22" s="4" t="s">
        <v>7</v>
      </c>
      <c r="C22" s="4" t="str">
        <f>C10</f>
        <v>Дозировка, лекарственная форма</v>
      </c>
      <c r="D22" s="62" t="s">
        <v>9</v>
      </c>
      <c r="E22" s="92"/>
      <c r="F22" s="92"/>
      <c r="G22" s="63"/>
      <c r="H22" s="65" t="s">
        <v>20</v>
      </c>
      <c r="I22" s="65"/>
      <c r="J22" s="65" t="s">
        <v>21</v>
      </c>
      <c r="K22" s="65"/>
      <c r="L22" s="4" t="s">
        <v>22</v>
      </c>
      <c r="M22" s="30" t="s">
        <v>48</v>
      </c>
      <c r="N22" s="4" t="s">
        <v>23</v>
      </c>
    </row>
    <row r="23" spans="1:1024" ht="78.75" customHeight="1">
      <c r="A23" s="25">
        <f>A12</f>
        <v>1</v>
      </c>
      <c r="B23" s="16" t="str">
        <f t="shared" ref="B23:D23" si="5">B12</f>
        <v>МИДАЗОЛАМ</v>
      </c>
      <c r="C23" s="5" t="str">
        <f t="shared" si="5"/>
        <v>РАСТВОР ДЛЯ ВНУТРИВЕННОГО И ВНУТРИМЫШЕЧНОГО ВВЕДЕНИЯ ; дозировка: 5 мг/мл 1 мл*</v>
      </c>
      <c r="D23" s="73" t="str">
        <f t="shared" si="5"/>
        <v>см[3*];^мл</v>
      </c>
      <c r="E23" s="93"/>
      <c r="F23" s="94"/>
      <c r="G23" s="88"/>
      <c r="H23" s="89">
        <f>M7</f>
        <v>29.080000000000002</v>
      </c>
      <c r="I23" s="89"/>
      <c r="J23" s="90" t="str">
        <f>M19</f>
        <v>-</v>
      </c>
      <c r="K23" s="90"/>
      <c r="L23" s="38">
        <f>M12</f>
        <v>29.080000000000002</v>
      </c>
      <c r="M23" s="39"/>
      <c r="N23" s="40">
        <f>L23</f>
        <v>29.080000000000002</v>
      </c>
      <c r="O23" s="20"/>
    </row>
    <row r="24" spans="1:1024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</row>
    <row r="25" spans="1:1024" ht="45" customHeight="1">
      <c r="A25" s="81" t="s">
        <v>40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</row>
    <row r="26" spans="1:1024" ht="9.75" customHeight="1">
      <c r="A26" s="6"/>
      <c r="B26" s="7" t="s">
        <v>24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024" ht="15.75" customHeight="1">
      <c r="A27" s="6"/>
      <c r="B27" s="8" t="s">
        <v>25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024" ht="90" customHeight="1">
      <c r="A28" s="64" t="s">
        <v>52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</row>
    <row r="29" spans="1:1024" ht="114.75" customHeight="1">
      <c r="A29" s="4" t="s">
        <v>0</v>
      </c>
      <c r="B29" s="4" t="s">
        <v>7</v>
      </c>
      <c r="C29" s="4" t="str">
        <f>C22</f>
        <v>Дозировка, лекарственная форма</v>
      </c>
      <c r="D29" s="62" t="s">
        <v>9</v>
      </c>
      <c r="E29" s="63"/>
      <c r="F29" s="62" t="s">
        <v>41</v>
      </c>
      <c r="G29" s="63"/>
      <c r="H29" s="12" t="s">
        <v>29</v>
      </c>
      <c r="I29" s="28" t="s">
        <v>42</v>
      </c>
      <c r="J29" s="28" t="s">
        <v>26</v>
      </c>
      <c r="K29" s="29" t="s">
        <v>43</v>
      </c>
      <c r="L29" s="29" t="s">
        <v>27</v>
      </c>
      <c r="M29" s="65" t="s">
        <v>28</v>
      </c>
      <c r="N29" s="65"/>
      <c r="O29" s="21" t="s">
        <v>19</v>
      </c>
      <c r="AMJ29"/>
    </row>
    <row r="30" spans="1:1024" ht="77.25" customHeight="1">
      <c r="A30" s="25">
        <f>A12</f>
        <v>1</v>
      </c>
      <c r="B30" s="16" t="str">
        <f>B23</f>
        <v>МИДАЗОЛАМ</v>
      </c>
      <c r="C30" s="9" t="str">
        <f t="shared" ref="C30:D30" si="6">C12</f>
        <v>РАСТВОР ДЛЯ ВНУТРИВЕННОГО И ВНУТРИМЫШЕЧНОГО ВВЕДЕНИЯ ; дозировка: 5 мг/мл 1 мл*</v>
      </c>
      <c r="D30" s="73" t="str">
        <f t="shared" si="6"/>
        <v>см[3*];^мл</v>
      </c>
      <c r="E30" s="74"/>
      <c r="F30" s="73">
        <f>F12</f>
        <v>300</v>
      </c>
      <c r="G30" s="74"/>
      <c r="H30" s="10">
        <f>E12*F12</f>
        <v>3000</v>
      </c>
      <c r="I30" s="32">
        <v>290.8</v>
      </c>
      <c r="J30" s="32">
        <v>29.08</v>
      </c>
      <c r="K30" s="31">
        <v>476.62</v>
      </c>
      <c r="L30" s="31">
        <v>47.66</v>
      </c>
      <c r="M30" s="68">
        <f>L30*H30</f>
        <v>142980</v>
      </c>
      <c r="N30" s="68"/>
      <c r="O30" s="22">
        <f>Q12</f>
        <v>49</v>
      </c>
      <c r="AMJ30"/>
    </row>
    <row r="31" spans="1:1024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70">
        <f>SUM(M30:N30)</f>
        <v>142980</v>
      </c>
      <c r="N31" s="70"/>
    </row>
    <row r="32" spans="1:1024" ht="20.25" customHeight="1">
      <c r="A32" s="27"/>
      <c r="B32" s="71" t="s">
        <v>59</v>
      </c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</row>
    <row r="33" spans="2:15" ht="21.75" customHeight="1">
      <c r="B33" s="66" t="str">
        <f>A13</f>
        <v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</v>
      </c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</row>
    <row r="34" spans="2:15" ht="16.5" hidden="1" customHeight="1">
      <c r="B34" s="66" t="s">
        <v>49</v>
      </c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</row>
    <row r="35" spans="2:15">
      <c r="B35" s="1" t="s">
        <v>57</v>
      </c>
      <c r="C35" s="11"/>
    </row>
    <row r="37" spans="2:15">
      <c r="C37" s="11"/>
    </row>
  </sheetData>
  <mergeCells count="77">
    <mergeCell ref="M7:N7"/>
    <mergeCell ref="M6:N6"/>
    <mergeCell ref="A1:N1"/>
    <mergeCell ref="A2:N2"/>
    <mergeCell ref="B3:C3"/>
    <mergeCell ref="D3:H3"/>
    <mergeCell ref="I3:J3"/>
    <mergeCell ref="K3:L3"/>
    <mergeCell ref="M3:N3"/>
    <mergeCell ref="K6:L6"/>
    <mergeCell ref="B6:C6"/>
    <mergeCell ref="D6:H6"/>
    <mergeCell ref="I6:J6"/>
    <mergeCell ref="A8:N9"/>
    <mergeCell ref="A10:A11"/>
    <mergeCell ref="B10:B11"/>
    <mergeCell ref="C10:C11"/>
    <mergeCell ref="D10:D11"/>
    <mergeCell ref="E10:E11"/>
    <mergeCell ref="I10:J10"/>
    <mergeCell ref="K10:L10"/>
    <mergeCell ref="Q10:Q11"/>
    <mergeCell ref="R10:R11"/>
    <mergeCell ref="P10:P11"/>
    <mergeCell ref="D18:G18"/>
    <mergeCell ref="J18:K18"/>
    <mergeCell ref="M18:N18"/>
    <mergeCell ref="A13:O13"/>
    <mergeCell ref="A14:N16"/>
    <mergeCell ref="D17:G17"/>
    <mergeCell ref="J17:K17"/>
    <mergeCell ref="M17:N17"/>
    <mergeCell ref="M12:N12"/>
    <mergeCell ref="O10:O11"/>
    <mergeCell ref="G10:H10"/>
    <mergeCell ref="M10:N11"/>
    <mergeCell ref="F10:F11"/>
    <mergeCell ref="A18:A19"/>
    <mergeCell ref="B18:B19"/>
    <mergeCell ref="C18:C19"/>
    <mergeCell ref="D19:G19"/>
    <mergeCell ref="A25:N25"/>
    <mergeCell ref="A24:N24"/>
    <mergeCell ref="M19:N19"/>
    <mergeCell ref="H18:H19"/>
    <mergeCell ref="J19:L19"/>
    <mergeCell ref="H23:I23"/>
    <mergeCell ref="J23:K23"/>
    <mergeCell ref="H22:I22"/>
    <mergeCell ref="J22:K22"/>
    <mergeCell ref="A21:N21"/>
    <mergeCell ref="D22:G22"/>
    <mergeCell ref="D23:G23"/>
    <mergeCell ref="D29:E29"/>
    <mergeCell ref="F29:G29"/>
    <mergeCell ref="A28:N28"/>
    <mergeCell ref="M29:N29"/>
    <mergeCell ref="B34:O34"/>
    <mergeCell ref="M30:N30"/>
    <mergeCell ref="B33:O33"/>
    <mergeCell ref="M31:N31"/>
    <mergeCell ref="B32:O32"/>
    <mergeCell ref="D30:E30"/>
    <mergeCell ref="F30:G30"/>
    <mergeCell ref="A4:A7"/>
    <mergeCell ref="B4:C4"/>
    <mergeCell ref="D4:H4"/>
    <mergeCell ref="I4:J4"/>
    <mergeCell ref="K4:L4"/>
    <mergeCell ref="B7:J7"/>
    <mergeCell ref="K7:L7"/>
    <mergeCell ref="M4:N4"/>
    <mergeCell ref="B5:C5"/>
    <mergeCell ref="D5:H5"/>
    <mergeCell ref="I5:J5"/>
    <mergeCell ref="K5:L5"/>
    <mergeCell ref="M5:N5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29</cp:revision>
  <cp:lastPrinted>2025-09-10T07:03:40Z</cp:lastPrinted>
  <dcterms:created xsi:type="dcterms:W3CDTF">2006-09-16T00:00:00Z</dcterms:created>
  <dcterms:modified xsi:type="dcterms:W3CDTF">2026-05-14T13:32:32Z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