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Лист1" sheetId="9" r:id="rId1"/>
  </sheets>
  <definedNames>
    <definedName name="_xlnm._FilterDatabase" localSheetId="0" hidden="1">Лист1!$C$1:$C$42</definedName>
  </definedNames>
  <calcPr calcId="162913"/>
</workbook>
</file>

<file path=xl/calcChain.xml><?xml version="1.0" encoding="utf-8"?>
<calcChain xmlns="http://schemas.openxmlformats.org/spreadsheetml/2006/main">
  <c r="P10" i="9" l="1"/>
  <c r="O10" i="9"/>
  <c r="M10" i="9"/>
  <c r="M9" i="9" l="1"/>
  <c r="O9" i="9" s="1"/>
  <c r="K9" i="9"/>
  <c r="J9" i="9"/>
  <c r="L9" i="9" l="1"/>
  <c r="P9" i="9"/>
  <c r="K10" i="9" l="1"/>
  <c r="J10" i="9" l="1"/>
  <c r="L10" i="9" l="1"/>
  <c r="P12" i="9" l="1"/>
  <c r="J13" i="9" l="1"/>
</calcChain>
</file>

<file path=xl/sharedStrings.xml><?xml version="1.0" encoding="utf-8"?>
<sst xmlns="http://schemas.openxmlformats.org/spreadsheetml/2006/main" count="35" uniqueCount="32">
  <si>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</si>
  <si>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</si>
  <si>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</si>
  <si>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</si>
  <si>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</si>
  <si>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</si>
  <si>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</si>
  <si>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</si>
  <si>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</si>
  <si>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</si>
  <si>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Цена за единицу изм. с НДС (руб.)</t>
  </si>
  <si>
    <t>Начальная (максимальня) цена контракта,  (руб.)</t>
  </si>
  <si>
    <t>Расчет НМЦК*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</si>
  <si>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- Порядок)
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</si>
  <si>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</si>
  <si>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</si>
  <si>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 xml:space="preserve">Минимальное ценовое предложение без НДС (руб.)**
</t>
  </si>
  <si>
    <t xml:space="preserve">** Начальная цена единицы медицинского изделия (далее - НЦЕ) определяется минимальным значением цены из цен собранных заказчиком в соотвествии с п. 9 Порядка 
</t>
  </si>
  <si>
    <t>Ценовая информация без НДС (руб.)</t>
  </si>
  <si>
    <t>НДС (%)</t>
  </si>
  <si>
    <r>
      <t xml:space="preserve">Средняя арифметическая цена за единицу без НДС (руб.)    </t>
    </r>
    <r>
      <rPr>
        <b/>
        <i/>
        <sz val="12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</si>
  <si>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2"/>
        <color indexed="8"/>
        <rFont val="Times New Roman"/>
        <family val="1"/>
        <charset val="204"/>
      </rPr>
      <t xml:space="preserve">         (не должен превышать 33%)</t>
    </r>
  </si>
  <si>
    <t>Заказчик: Санкт-Петербургское государственное казенное учреждение здравоохранения «Хоспис №2»</t>
  </si>
  <si>
    <t>штука</t>
  </si>
  <si>
    <t>без НДС</t>
  </si>
  <si>
    <t>Цена включает в себя стоимость Оборудования и Услуг, а также все расходы на страхование, уплату налогов, пошлины, сборы, расходы на выполнение гарантийных обязательств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Федерации.</t>
  </si>
  <si>
    <t>Наименование объекта закупки согласно Распоряжению / КТРУ</t>
  </si>
  <si>
    <t xml:space="preserve">Обоснование начальной (максимальной) цены контракта (договора)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</si>
  <si>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Концентратор кислородный портативный</t>
  </si>
  <si>
    <t>Ценовое предложение № 1 от 13.05.2026 №205</t>
  </si>
  <si>
    <t>Ценовое предложение № 1 от 13.05.2026 №206</t>
  </si>
  <si>
    <t>Ценовое предложение № 1 от 13.05.2026 №207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</si>
</sst>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Fill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Alignment="1" applyProtection="1">
      <alignment horizontal="left" vertical="top" wrapText="1"/>
      <protection locked="0"/>
    </xf>
    <xf numFmtId="4" fontId="4" fillId="0" borderId="0" xfId="0" applyNumberFormat="1" applyFont="1" applyFill="1" applyBorder="1" applyAlignment="1" applyProtection="1">
      <alignment horizontal="center" vertical="top" wrapText="1"/>
      <protection locked="0"/>
    </xf>
    <xf numFmtId="4" fontId="4" fillId="0" borderId="1" xfId="0" applyNumberFormat="1" applyFont="1" applyFill="1" applyBorder="1" applyAlignment="1" applyProtection="1">
      <alignment horizontal="center" vertical="top" wrapText="1"/>
      <protection locked="0"/>
    </xf>
    <xf numFmtId="1" fontId="4" fillId="0" borderId="3" xfId="0" applyNumberFormat="1" applyFont="1" applyFill="1" applyBorder="1" applyAlignment="1" applyProtection="1">
      <alignment horizontal="center" vertical="top" wrapText="1"/>
      <protection locked="0"/>
    </xf>
    <xf numFmtId="1" fontId="4" fillId="0" borderId="2" xfId="0" applyNumberFormat="1" applyFont="1" applyFill="1" applyBorder="1" applyAlignment="1" applyProtection="1">
      <alignment horizontal="center" vertical="top" wrapText="1"/>
      <protection locked="0"/>
    </xf>
    <xf numFmtId="1" fontId="4" fillId="0" borderId="7" xfId="0" applyNumberFormat="1" applyFont="1" applyFill="1" applyBorder="1" applyAlignment="1" applyProtection="1">
      <alignment horizontal="center" vertical="top" wrapText="1"/>
      <protection locked="0"/>
    </xf>
    <xf numFmtId="1" fontId="4" fillId="0" borderId="1" xfId="0" applyNumberFormat="1" applyFont="1" applyFill="1" applyBorder="1" applyAlignment="1" applyProtection="1">
      <alignment horizontal="center" vertical="top" wrapText="1"/>
      <protection locked="0"/>
    </xf>
    <xf numFmtId="1" fontId="6" fillId="0" borderId="2" xfId="0" applyNumberFormat="1" applyFont="1" applyFill="1" applyBorder="1" applyAlignment="1" applyProtection="1">
      <alignment horizontal="center" vertical="top"/>
      <protection locked="0"/>
    </xf>
    <xf numFmtId="1" fontId="6" fillId="0" borderId="1" xfId="0" applyNumberFormat="1" applyFont="1" applyFill="1" applyBorder="1" applyAlignment="1" applyProtection="1">
      <alignment horizontal="center" vertical="top" wrapText="1"/>
      <protection locked="0"/>
    </xf>
    <xf numFmtId="1" fontId="6" fillId="0" borderId="2" xfId="0" applyNumberFormat="1" applyFont="1" applyFill="1" applyBorder="1" applyAlignment="1" applyProtection="1">
      <alignment horizontal="center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4" fontId="3" fillId="0" borderId="1" xfId="0" applyNumberFormat="1" applyFont="1" applyFill="1" applyBorder="1" applyAlignment="1" applyProtection="1">
      <alignment horizontal="center" vertical="top" wrapText="1"/>
      <protection hidden="1"/>
    </xf>
    <xf numFmtId="4" fontId="11" fillId="0" borderId="1" xfId="0" applyNumberFormat="1" applyFont="1" applyFill="1" applyBorder="1" applyAlignment="1" applyProtection="1">
      <alignment horizontal="center" vertical="top" wrapText="1"/>
      <protection locked="0"/>
    </xf>
    <xf numFmtId="4" fontId="10" fillId="0" borderId="1" xfId="0" applyNumberFormat="1" applyFont="1" applyFill="1" applyBorder="1" applyAlignment="1" applyProtection="1">
      <alignment horizontal="center" vertical="top" wrapText="1"/>
      <protection locked="0"/>
    </xf>
    <xf numFmtId="4" fontId="3" fillId="0" borderId="1" xfId="0" applyNumberFormat="1" applyFont="1" applyFill="1" applyBorder="1" applyAlignment="1" applyProtection="1">
      <alignment horizontal="center" vertical="top" wrapText="1" justifyLastLine="1"/>
      <protection hidden="1"/>
    </xf>
    <xf numFmtId="4" fontId="3" fillId="0" borderId="1" xfId="0" applyNumberFormat="1" applyFont="1" applyFill="1" applyBorder="1" applyAlignment="1" applyProtection="1">
      <alignment horizontal="center" vertical="top" justifyLastLine="1"/>
      <protection hidden="1"/>
    </xf>
    <xf numFmtId="4" fontId="10" fillId="0" borderId="1" xfId="0" applyNumberFormat="1" applyFont="1" applyFill="1" applyBorder="1" applyAlignment="1" applyProtection="1">
      <alignment horizontal="center" vertical="top" wrapText="1"/>
      <protection hidden="1"/>
    </xf>
    <xf numFmtId="3" fontId="3" fillId="0" borderId="1" xfId="0" applyNumberFormat="1" applyFont="1" applyFill="1" applyBorder="1" applyAlignment="1" applyProtection="1">
      <alignment horizontal="center" vertical="top" wrapText="1"/>
      <protection hidden="1"/>
    </xf>
    <xf numFmtId="4" fontId="4" fillId="0" borderId="1" xfId="0" applyNumberFormat="1" applyFont="1" applyFill="1" applyBorder="1" applyAlignment="1" applyProtection="1">
      <alignment horizontal="center" vertical="top" wrapText="1"/>
      <protection hidden="1"/>
    </xf>
    <xf numFmtId="4" fontId="4" fillId="0" borderId="0" xfId="0" applyNumberFormat="1" applyFont="1" applyFill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vertical="top"/>
      <protection locked="0"/>
    </xf>
    <xf numFmtId="2" fontId="4" fillId="0" borderId="0" xfId="0" applyNumberFormat="1" applyFont="1" applyFill="1" applyBorder="1" applyAlignment="1" applyProtection="1">
      <alignment vertical="top"/>
      <protection locked="0"/>
    </xf>
    <xf numFmtId="0" fontId="5" fillId="0" borderId="0" xfId="0" applyFont="1" applyFill="1" applyAlignment="1" applyProtection="1">
      <alignment horizontal="left" vertical="top"/>
      <protection locked="0"/>
    </xf>
    <xf numFmtId="4" fontId="0" fillId="0" borderId="0" xfId="0" applyNumberFormat="1" applyFill="1" applyAlignment="1" applyProtection="1">
      <alignment vertical="top"/>
      <protection locked="0"/>
    </xf>
    <xf numFmtId="0" fontId="0" fillId="0" borderId="0" xfId="0" applyFill="1" applyBorder="1" applyAlignment="1" applyProtection="1">
      <alignment vertical="top"/>
      <protection locked="0"/>
    </xf>
    <xf numFmtId="4" fontId="4" fillId="0" borderId="0" xfId="0" applyNumberFormat="1" applyFont="1" applyFill="1" applyBorder="1" applyAlignment="1" applyProtection="1">
      <alignment horizontal="center" vertical="top" wrapText="1"/>
      <protection hidden="1"/>
    </xf>
    <xf numFmtId="4" fontId="0" fillId="0" borderId="0" xfId="0" applyNumberFormat="1" applyFill="1" applyBorder="1" applyAlignment="1" applyProtection="1">
      <alignment vertical="top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top"/>
      <protection locked="0"/>
    </xf>
    <xf numFmtId="0" fontId="4" fillId="0" borderId="1" xfId="0" applyFont="1" applyFill="1" applyBorder="1" applyAlignment="1" applyProtection="1">
      <alignment horizontal="center" vertical="top" textRotation="90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4" fillId="0" borderId="6" xfId="0" applyFont="1" applyFill="1" applyBorder="1" applyAlignment="1" applyProtection="1">
      <alignment horizontal="center" vertical="top" wrapText="1"/>
      <protection locked="0"/>
    </xf>
    <xf numFmtId="0" fontId="4" fillId="0" borderId="10" xfId="0" applyFont="1" applyFill="1" applyBorder="1" applyAlignment="1" applyProtection="1">
      <alignment horizontal="center" vertical="top" wrapText="1"/>
      <protection locked="0"/>
    </xf>
    <xf numFmtId="0" fontId="4" fillId="0" borderId="7" xfId="0" applyFont="1" applyFill="1" applyBorder="1" applyAlignment="1" applyProtection="1">
      <alignment horizontal="center" vertical="top" wrapText="1"/>
      <protection locked="0"/>
    </xf>
    <xf numFmtId="2" fontId="4" fillId="0" borderId="6" xfId="0" applyNumberFormat="1" applyFont="1" applyFill="1" applyBorder="1" applyAlignment="1" applyProtection="1">
      <alignment horizontal="center" vertical="top" wrapText="1"/>
      <protection locked="0"/>
    </xf>
    <xf numFmtId="2" fontId="4" fillId="0" borderId="10" xfId="0" applyNumberFormat="1" applyFont="1" applyFill="1" applyBorder="1" applyAlignment="1" applyProtection="1">
      <alignment horizontal="center" vertical="top" wrapText="1"/>
      <protection locked="0"/>
    </xf>
    <xf numFmtId="2" fontId="4" fillId="0" borderId="7" xfId="0" applyNumberFormat="1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2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6" fillId="0" borderId="3" xfId="0" applyFont="1" applyFill="1" applyBorder="1" applyAlignment="1" applyProtection="1">
      <alignment horizontal="center" vertical="top"/>
      <protection locked="0"/>
    </xf>
    <xf numFmtId="0" fontId="6" fillId="0" borderId="2" xfId="0" applyFont="1" applyFill="1" applyBorder="1" applyAlignment="1" applyProtection="1">
      <alignment horizontal="center" vertical="top"/>
      <protection locked="0"/>
    </xf>
    <xf numFmtId="0" fontId="4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0" fontId="4" fillId="0" borderId="5" xfId="0" applyFont="1" applyFill="1" applyBorder="1" applyAlignment="1" applyProtection="1">
      <alignment horizontal="center" vertical="top" wrapText="1"/>
      <protection locked="0"/>
    </xf>
    <xf numFmtId="2" fontId="4" fillId="0" borderId="8" xfId="0" applyNumberFormat="1" applyFont="1" applyFill="1" applyBorder="1" applyAlignment="1" applyProtection="1">
      <alignment horizontal="right" vertical="top" wrapText="1"/>
      <protection locked="0"/>
    </xf>
    <xf numFmtId="2" fontId="4" fillId="0" borderId="9" xfId="0" applyNumberFormat="1" applyFont="1" applyFill="1" applyBorder="1" applyAlignment="1" applyProtection="1">
      <alignment horizontal="right" vertical="top" wrapText="1"/>
      <protection locked="0"/>
    </xf>
    <xf numFmtId="0" fontId="7" fillId="0" borderId="2" xfId="0" applyFont="1" applyFill="1" applyBorder="1" applyAlignment="1">
      <alignment horizontal="center" vertical="top" wrapText="1"/>
    </xf>
    <xf numFmtId="0" fontId="4" fillId="0" borderId="0" xfId="0" applyFont="1" applyFill="1" applyBorder="1" applyAlignment="1" applyProtection="1">
      <alignment horizontal="right" vertical="top"/>
      <protection locked="0"/>
    </xf>
    <xf numFmtId="0" fontId="4" fillId="0" borderId="8" xfId="0" applyFont="1" applyFill="1" applyBorder="1" applyAlignment="1" applyProtection="1">
      <alignment horizontal="center" vertical="top" wrapText="1"/>
      <protection locked="0"/>
    </xf>
    <xf numFmtId="0" fontId="10" fillId="0" borderId="8" xfId="0" applyFont="1" applyFill="1" applyBorder="1" applyAlignment="1" applyProtection="1">
      <alignment horizontal="left" vertical="top" wrapText="1"/>
      <protection locked="0"/>
    </xf>
    <xf numFmtId="0" fontId="3" fillId="0" borderId="8" xfId="0" applyFont="1" applyFill="1" applyBorder="1" applyAlignment="1" applyProtection="1">
      <alignment horizontal="center" vertical="top" wrapText="1" justifyLastLine="1"/>
      <protection locked="0"/>
    </xf>
    <xf numFmtId="3" fontId="3" fillId="0" borderId="8" xfId="0" applyNumberFormat="1" applyFont="1" applyFill="1" applyBorder="1" applyAlignment="1" applyProtection="1">
      <alignment horizontal="center" vertical="top" wrapText="1" justifyLastLine="1"/>
      <protection locked="0"/>
    </xf>
    <xf numFmtId="4" fontId="11" fillId="0" borderId="8" xfId="0" applyNumberFormat="1" applyFont="1" applyFill="1" applyBorder="1" applyAlignment="1" applyProtection="1">
      <alignment horizontal="center" vertical="top" wrapText="1"/>
      <protection locked="0"/>
    </xf>
    <xf numFmtId="4" fontId="10" fillId="0" borderId="8" xfId="0" applyNumberFormat="1" applyFont="1" applyFill="1" applyBorder="1" applyAlignment="1" applyProtection="1">
      <alignment horizontal="center" vertical="top" wrapText="1"/>
      <protection locked="0"/>
    </xf>
    <xf numFmtId="4" fontId="3" fillId="0" borderId="8" xfId="0" applyNumberFormat="1" applyFont="1" applyFill="1" applyBorder="1" applyAlignment="1" applyProtection="1">
      <alignment horizontal="center" vertical="top" wrapText="1" justifyLastLine="1"/>
      <protection hidden="1"/>
    </xf>
    <xf numFmtId="4" fontId="3" fillId="0" borderId="8" xfId="0" applyNumberFormat="1" applyFont="1" applyFill="1" applyBorder="1" applyAlignment="1" applyProtection="1">
      <alignment horizontal="center" vertical="top" justifyLastLine="1"/>
      <protection hidden="1"/>
    </xf>
    <xf numFmtId="4" fontId="3" fillId="0" borderId="8" xfId="0" applyNumberFormat="1" applyFont="1" applyFill="1" applyBorder="1" applyAlignment="1" applyProtection="1">
      <alignment horizontal="center" vertical="top" wrapText="1"/>
      <protection hidden="1"/>
    </xf>
    <xf numFmtId="3" fontId="3" fillId="0" borderId="8" xfId="0" applyNumberFormat="1" applyFont="1" applyFill="1" applyBorder="1" applyAlignment="1" applyProtection="1">
      <alignment horizontal="center" vertical="top" wrapText="1"/>
      <protection hidden="1"/>
    </xf>
    <xf numFmtId="4" fontId="10" fillId="0" borderId="9" xfId="0" applyNumberFormat="1" applyFont="1" applyFill="1" applyBorder="1" applyAlignment="1" applyProtection="1">
      <alignment horizontal="center" vertical="top" wrapText="1"/>
      <protection hidden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topLeftCell="A3" zoomScale="55" zoomScaleNormal="55" workbookViewId="0">
      <selection activeCell="P12" sqref="P12"/>
    </sheetView>
  </sheetViews>
  <sheetFormatPr defaultColWidth="9.1796875" defaultRowHeight="14.5" x14ac:dyDescent="0.35"/>
  <cols>
    <col min="1" max="1" width="3.36328125" style="2" bestFit="1" customWidth="1"/>
    <col min="2" max="2" width="33.453125" style="26" customWidth="1"/>
    <col min="3" max="3" width="14.6328125" style="2" bestFit="1" customWidth="1"/>
    <col min="4" max="4" width="10.36328125" style="2" bestFit="1" customWidth="1"/>
    <col min="5" max="5" width="18.90625" style="2" customWidth="1"/>
    <col min="6" max="6" width="18.7265625" style="2" customWidth="1"/>
    <col min="7" max="7" width="19.453125" style="2" customWidth="1"/>
    <col min="8" max="8" width="19" style="2" hidden="1" customWidth="1"/>
    <col min="9" max="9" width="18.26953125" style="2" hidden="1" customWidth="1"/>
    <col min="10" max="10" width="19.81640625" style="27" customWidth="1"/>
    <col min="11" max="11" width="17.81640625" style="2" customWidth="1"/>
    <col min="12" max="12" width="20.6328125" style="2" customWidth="1"/>
    <col min="13" max="13" width="14.81640625" style="2" customWidth="1"/>
    <col min="14" max="14" width="13" style="2" customWidth="1"/>
    <col min="15" max="15" width="19" style="2" customWidth="1"/>
    <col min="16" max="16" width="18.7265625" style="28" customWidth="1"/>
    <col min="17" max="16384" width="9.1796875" style="2"/>
  </cols>
  <sheetData>
    <row r="1" spans="1:16" ht="15" x14ac:dyDescent="0.35">
      <c r="A1" s="33" t="s">
        <v>22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5" x14ac:dyDescent="0.35">
      <c r="A2" s="49" t="s">
        <v>27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5" x14ac:dyDescent="0.35">
      <c r="A3" s="3"/>
      <c r="B3" s="4"/>
      <c r="C3" s="3"/>
      <c r="D3" s="3"/>
      <c r="E3" s="3"/>
      <c r="F3" s="3"/>
      <c r="G3" s="3"/>
      <c r="H3" s="3"/>
      <c r="I3" s="3"/>
      <c r="J3" s="5"/>
      <c r="K3" s="3"/>
      <c r="L3" s="3"/>
      <c r="M3" s="3"/>
      <c r="N3" s="3"/>
      <c r="O3" s="3"/>
      <c r="P3" s="3"/>
    </row>
    <row r="4" spans="1:16" ht="15.75" customHeight="1" x14ac:dyDescent="0.35">
      <c r="A4" s="50" t="s">
        <v>7</v>
      </c>
      <c r="B4" s="51"/>
      <c r="C4" s="36" t="s">
        <v>8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</row>
    <row r="5" spans="1:16" ht="15.75" customHeight="1" x14ac:dyDescent="0.35">
      <c r="A5" s="36" t="s">
        <v>12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</row>
    <row r="6" spans="1:16" ht="40.5" customHeight="1" x14ac:dyDescent="0.35">
      <c r="A6" s="47" t="s">
        <v>1</v>
      </c>
      <c r="B6" s="42" t="s">
        <v>26</v>
      </c>
      <c r="C6" s="34" t="s">
        <v>2</v>
      </c>
      <c r="D6" s="34" t="s">
        <v>0</v>
      </c>
      <c r="E6" s="35" t="s">
        <v>18</v>
      </c>
      <c r="F6" s="35"/>
      <c r="G6" s="35"/>
      <c r="H6" s="35"/>
      <c r="I6" s="35"/>
      <c r="J6" s="39" t="s">
        <v>3</v>
      </c>
      <c r="K6" s="40"/>
      <c r="L6" s="41"/>
      <c r="M6" s="42" t="s">
        <v>16</v>
      </c>
      <c r="N6" s="45" t="s">
        <v>19</v>
      </c>
      <c r="O6" s="35" t="s">
        <v>10</v>
      </c>
      <c r="P6" s="42" t="s">
        <v>11</v>
      </c>
    </row>
    <row r="7" spans="1:16" ht="110.25" customHeight="1" x14ac:dyDescent="0.35">
      <c r="A7" s="42"/>
      <c r="B7" s="47"/>
      <c r="C7" s="34"/>
      <c r="D7" s="34"/>
      <c r="E7" s="31" t="s">
        <v>29</v>
      </c>
      <c r="F7" s="32" t="s">
        <v>30</v>
      </c>
      <c r="G7" s="32" t="s">
        <v>31</v>
      </c>
      <c r="H7" s="31" t="s">
        <v>14</v>
      </c>
      <c r="I7" s="31" t="s">
        <v>15</v>
      </c>
      <c r="J7" s="6" t="s">
        <v>20</v>
      </c>
      <c r="K7" s="1" t="s">
        <v>4</v>
      </c>
      <c r="L7" s="1" t="s">
        <v>21</v>
      </c>
      <c r="M7" s="54"/>
      <c r="N7" s="46"/>
      <c r="O7" s="44"/>
      <c r="P7" s="43"/>
    </row>
    <row r="8" spans="1:16" ht="18.75" customHeight="1" x14ac:dyDescent="0.35">
      <c r="A8" s="7">
        <v>1</v>
      </c>
      <c r="B8" s="8">
        <v>2</v>
      </c>
      <c r="C8" s="9">
        <v>3</v>
      </c>
      <c r="D8" s="10">
        <v>4</v>
      </c>
      <c r="E8" s="10">
        <v>5</v>
      </c>
      <c r="F8" s="10">
        <v>6</v>
      </c>
      <c r="G8" s="10">
        <v>7</v>
      </c>
      <c r="H8" s="10">
        <v>8</v>
      </c>
      <c r="I8" s="10">
        <v>9</v>
      </c>
      <c r="J8" s="10">
        <v>8</v>
      </c>
      <c r="K8" s="10">
        <v>9</v>
      </c>
      <c r="L8" s="10">
        <v>10</v>
      </c>
      <c r="M8" s="8">
        <v>11</v>
      </c>
      <c r="N8" s="11">
        <v>12</v>
      </c>
      <c r="O8" s="12">
        <v>13</v>
      </c>
      <c r="P8" s="13">
        <v>14</v>
      </c>
    </row>
    <row r="9" spans="1:16" ht="31" x14ac:dyDescent="0.35">
      <c r="A9" s="1">
        <v>1</v>
      </c>
      <c r="B9" s="14" t="s">
        <v>28</v>
      </c>
      <c r="C9" s="15" t="s">
        <v>23</v>
      </c>
      <c r="D9" s="15">
        <v>1</v>
      </c>
      <c r="E9" s="16">
        <v>70415</v>
      </c>
      <c r="F9" s="17">
        <v>68365</v>
      </c>
      <c r="G9" s="17">
        <v>71785</v>
      </c>
      <c r="H9" s="17"/>
      <c r="I9" s="16"/>
      <c r="J9" s="18">
        <f>ROUND(AVERAGE(E9,F9,G9,H9,I9),2)</f>
        <v>70188.33</v>
      </c>
      <c r="K9" s="19">
        <f>STDEV(E9:I9)</f>
        <v>1721.2301802296324</v>
      </c>
      <c r="L9" s="19">
        <f>K9/J9*100</f>
        <v>2.4523025127248821</v>
      </c>
      <c r="M9" s="20">
        <f>MIN(E9:G9)</f>
        <v>68365</v>
      </c>
      <c r="N9" s="21" t="s">
        <v>24</v>
      </c>
      <c r="O9" s="20">
        <f>ROUND(M9,2)</f>
        <v>68365</v>
      </c>
      <c r="P9" s="18">
        <f>O9*D9</f>
        <v>68365</v>
      </c>
    </row>
    <row r="10" spans="1:16" ht="30" customHeight="1" x14ac:dyDescent="0.35">
      <c r="A10" s="1">
        <v>2</v>
      </c>
      <c r="B10" s="14" t="s">
        <v>28</v>
      </c>
      <c r="C10" s="15" t="s">
        <v>23</v>
      </c>
      <c r="D10" s="15">
        <v>1</v>
      </c>
      <c r="E10" s="16">
        <v>48550</v>
      </c>
      <c r="F10" s="17">
        <v>47137</v>
      </c>
      <c r="G10" s="17">
        <v>49495</v>
      </c>
      <c r="H10" s="17"/>
      <c r="I10" s="16"/>
      <c r="J10" s="18">
        <f>ROUND(AVERAGE(E10,F10,G10,H10,I10),2)</f>
        <v>48394</v>
      </c>
      <c r="K10" s="19">
        <f>STDEV(E10:I10)</f>
        <v>1186.7152143627384</v>
      </c>
      <c r="L10" s="19">
        <f>K10/J10*100</f>
        <v>2.4521949298729977</v>
      </c>
      <c r="M10" s="20">
        <f>MIN(E10:G10)</f>
        <v>47137</v>
      </c>
      <c r="N10" s="21" t="s">
        <v>24</v>
      </c>
      <c r="O10" s="20">
        <f>ROUND(M10,2)</f>
        <v>47137</v>
      </c>
      <c r="P10" s="18">
        <f>O10*D10</f>
        <v>47137</v>
      </c>
    </row>
    <row r="11" spans="1:16" ht="15.5" x14ac:dyDescent="0.35">
      <c r="A11" s="56"/>
      <c r="B11" s="57"/>
      <c r="C11" s="58"/>
      <c r="D11" s="59"/>
      <c r="E11" s="60"/>
      <c r="F11" s="61"/>
      <c r="G11" s="61"/>
      <c r="H11" s="61"/>
      <c r="I11" s="60"/>
      <c r="J11" s="62"/>
      <c r="K11" s="63"/>
      <c r="L11" s="63"/>
      <c r="M11" s="64"/>
      <c r="N11" s="65"/>
      <c r="O11" s="66"/>
      <c r="P11" s="18"/>
    </row>
    <row r="12" spans="1:16" ht="15" x14ac:dyDescent="0.35">
      <c r="A12" s="52" t="s">
        <v>5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3"/>
      <c r="P12" s="22">
        <f>SUMIF(P9:P10,"&gt;0")</f>
        <v>115502</v>
      </c>
    </row>
    <row r="13" spans="1:16" ht="15" x14ac:dyDescent="0.35">
      <c r="A13" s="55" t="s">
        <v>6</v>
      </c>
      <c r="B13" s="55"/>
      <c r="C13" s="55"/>
      <c r="D13" s="55"/>
      <c r="E13" s="55"/>
      <c r="F13" s="55"/>
      <c r="G13" s="55"/>
      <c r="H13" s="55"/>
      <c r="I13" s="55"/>
      <c r="J13" s="23">
        <f>P12</f>
        <v>115502</v>
      </c>
      <c r="K13" s="24" t="s">
        <v>9</v>
      </c>
      <c r="L13" s="24"/>
      <c r="M13" s="24"/>
      <c r="N13" s="24"/>
      <c r="O13" s="24"/>
      <c r="P13" s="25"/>
    </row>
    <row r="14" spans="1:16" ht="31" customHeight="1" x14ac:dyDescent="0.35">
      <c r="A14" s="48" t="s">
        <v>25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</row>
    <row r="15" spans="1:16" ht="36" customHeight="1" x14ac:dyDescent="0.35">
      <c r="A15" s="48" t="s">
        <v>13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</row>
    <row r="16" spans="1:16" ht="15" x14ac:dyDescent="0.35">
      <c r="A16" s="48" t="s">
        <v>17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29"/>
    </row>
    <row r="17" spans="14:16" ht="42" customHeight="1" x14ac:dyDescent="0.35">
      <c r="N17" s="27"/>
      <c r="P17" s="29"/>
    </row>
    <row r="18" spans="14:16" x14ac:dyDescent="0.35">
      <c r="N18" s="27"/>
      <c r="P18" s="30"/>
    </row>
    <row r="19" spans="14:16" ht="36.75" customHeight="1" x14ac:dyDescent="0.35"/>
    <row r="26" spans="14:16" ht="35.25" customHeight="1" x14ac:dyDescent="0.35"/>
  </sheetData>
  <sheetProtection deleteColumns="0"/>
  <mergeCells count="20">
    <mergeCell ref="A16:O16"/>
    <mergeCell ref="A2:P2"/>
    <mergeCell ref="A4:B4"/>
    <mergeCell ref="C4:P4"/>
    <mergeCell ref="A12:O12"/>
    <mergeCell ref="M6:M7"/>
    <mergeCell ref="A13:I13"/>
    <mergeCell ref="A14:P14"/>
    <mergeCell ref="A15:P15"/>
    <mergeCell ref="A1:P1"/>
    <mergeCell ref="C6:C7"/>
    <mergeCell ref="D6:D7"/>
    <mergeCell ref="E6:I6"/>
    <mergeCell ref="A5:P5"/>
    <mergeCell ref="J6:L6"/>
    <mergeCell ref="P6:P7"/>
    <mergeCell ref="O6:O7"/>
    <mergeCell ref="N6:N7"/>
    <mergeCell ref="A6:A7"/>
    <mergeCell ref="B6:B7"/>
  </mergeCells>
  <pageMargins left="0.7" right="0.7" top="0.75" bottom="0.75" header="0.3" footer="0.3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2026-05-14T12:58:41Z</dcterms:modified>
</cp:coreProperties>
</file>