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cuments\Закупки 2025 - 2026\2026\Электронный магазин\Закупка бумага туалетная\Новый пакет\"/>
    </mc:Choice>
  </mc:AlternateContent>
  <bookViews>
    <workbookView xWindow="0" yWindow="0" windowWidth="14370" windowHeight="122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l="1"/>
  <c r="O16" i="1"/>
  <c r="O17" i="1" s="1"/>
  <c r="H16" i="1"/>
  <c r="M16" i="1" s="1"/>
  <c r="M17" i="1" s="1"/>
  <c r="J16" i="1" l="1"/>
</calcChain>
</file>

<file path=xl/sharedStrings.xml><?xml version="1.0" encoding="utf-8"?>
<sst xmlns="http://schemas.openxmlformats.org/spreadsheetml/2006/main" count="40" uniqueCount="40">
  <si>
    <t xml:space="preserve"> № п/п</t>
  </si>
  <si>
    <t>Наименование услуг, оборудования и материалов</t>
  </si>
  <si>
    <t>Код Услуги по ОКПД2/КТРУ</t>
  </si>
  <si>
    <t xml:space="preserve">Стоимость за единицу, в т. ч. НДС  (руб.)
</t>
  </si>
  <si>
    <t>Исполнитель 1</t>
  </si>
  <si>
    <t>Исполнитель 2</t>
  </si>
  <si>
    <t>Исполнитель 3</t>
  </si>
  <si>
    <t>Однородность совокупности значений выявленных цен, используемых в расчете Н(М)ЦК</t>
  </si>
  <si>
    <t>Средняя арифметическая цена за единицу &lt;ц&gt;</t>
  </si>
  <si>
    <t>Среднее квадратичное отклонение</t>
  </si>
  <si>
    <t>Коэффициент вариации цен V( %)</t>
  </si>
  <si>
    <t>Кол-во</t>
  </si>
  <si>
    <t>Ед-ца изм.</t>
  </si>
  <si>
    <t>Н(М)ЦК (руб.)</t>
  </si>
  <si>
    <t>Стоимость за единицу  с учетом коэффициента снижения (руб.)</t>
  </si>
  <si>
    <t xml:space="preserve">Н(М)ЦК 
с учетом коэффициента снижения (руб.)
</t>
  </si>
  <si>
    <t>Таблица 1</t>
  </si>
  <si>
    <t>Итого:</t>
  </si>
  <si>
    <t>УТВЕРЖДАЮ 
Директор 
СПб ГКУ ДПО «УМЦ ГО и ЧС»
________________Г. В. Якушкин</t>
  </si>
  <si>
    <t xml:space="preserve">          Начальная (максимальная) цена контракта сформирована  заказчиком методом сопоставимых рыночных цен (анализа рынка) в соответствии с требованиями статьи 22 Федерального закона от 05.04.2013 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утверждённых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заключаемого с единственным поставщиком (подрядчиком, исполнителем)» с учётом расходов на перевозку до места назначения, страхование, уплату таможенных пошлин, налогов и других обязательных платежей, в том числе НДС.</t>
  </si>
  <si>
    <t>Итого НМЦК составляет:</t>
  </si>
  <si>
    <t xml:space="preserve">Расчет НМЦК </t>
  </si>
  <si>
    <t>Используемый метод определения НМЦК с обоснованием:</t>
  </si>
  <si>
    <t>Дата подготовки обоснованияНМЦК:</t>
  </si>
  <si>
    <t>ОБОСНОВАНИЕ НАЧАЛЬНОЙ (МАКСИМАЛЬНОЙ) ЦЕНЫ КОНТРАКТА, ЗАКЛЮЧАЕМОГО С ЕДИНСТВЕННЫМ                                                    ПОСТАВЩИКОМ (ПОДРЯДЧИКОМ, ИСПОЛНИТЕЛЕМ)</t>
  </si>
  <si>
    <t xml:space="preserve">Основные характеристики объекта закупки: </t>
  </si>
  <si>
    <t xml:space="preserve">Таблица 1 </t>
  </si>
  <si>
    <t>В соответствии со сведениями о функциональных, технических и качественных, эксплуатационных характеристиках объекта закупки в Приложение № 1 к спецификации / описанию объекта закупки (техническому заданию) к государственному контракту</t>
  </si>
  <si>
    <t>шт.</t>
  </si>
  <si>
    <t>Х</t>
  </si>
  <si>
    <t>Специалист по закупкам сектора закупок ОМТС                                                                                                                                          А. А. Столетов</t>
  </si>
  <si>
    <t>ПОСТАВКА БУМАГИ ТУАЛЕТНОЙ (далее – Товар) для нужд СПБ ГКУ ДПО «УМЦ ГО и ЧС»</t>
  </si>
  <si>
    <t>17.22.11.110-00000002</t>
  </si>
  <si>
    <t>Бумага туалетная</t>
  </si>
  <si>
    <r>
      <t xml:space="preserve">Исполнитель 4 </t>
    </r>
    <r>
      <rPr>
        <b/>
        <sz val="10"/>
        <color rgb="FF0070C0"/>
        <rFont val="Times New Roman"/>
        <family val="1"/>
        <charset val="204"/>
      </rPr>
      <t>3891101563026000007</t>
    </r>
    <r>
      <rPr>
        <b/>
        <sz val="10"/>
        <color theme="1"/>
        <rFont val="Times New Roman"/>
        <family val="1"/>
        <charset val="204"/>
      </rPr>
      <t xml:space="preserve">
</t>
    </r>
  </si>
  <si>
    <r>
      <rPr>
        <sz val="9"/>
        <color theme="1"/>
        <rFont val="Times New Roman"/>
        <family val="1"/>
        <charset val="204"/>
      </rPr>
      <t>В соответствии с пунктом 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</t>
    </r>
    <r>
      <rPr>
        <sz val="8"/>
        <color theme="1"/>
        <rFont val="Times New Roman"/>
        <family val="2"/>
        <charset val="204"/>
      </rPr>
      <t xml:space="preserve">
где: 
V – коэффициент вариации;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                                                                     - среднее квадратичное отклонение;
       – цена единицы товара, работы, услуги, указанная в источнике с номером i;
&lt;ц&gt; – средняя арифметическая величина цены единицы товара, работы, услуги;
n – количество значений, используемых в расчете.
</t>
    </r>
    <r>
      <rPr>
        <sz val="9"/>
        <color theme="1"/>
        <rFont val="Times New Roman"/>
        <family val="1"/>
        <charset val="204"/>
      </rPr>
      <t xml:space="preserve">В соответствии с пунктом 3.21 Методических рекомендаций НМЦК методом сопоставимых рыночных цен (анализа рынка) определяется по формуле:
</t>
    </r>
    <r>
      <rPr>
        <sz val="8"/>
        <color theme="1"/>
        <rFont val="Times New Roman"/>
        <family val="2"/>
        <charset val="204"/>
      </rPr>
      <t xml:space="preserve">
где:   – НМЦК, определяемая методом сопоставимых рыночных цен (анализа рынка);
v – количество (объем) закупаемого товара (работы, услуги);
n – количество значений, используемых в расчете;
i – номер источника ценовой информации;
,  –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
</t>
    </r>
  </si>
  <si>
    <t>89 978,88 руб.</t>
  </si>
  <si>
    <t>ИКЗ 262780403794178040100100010000000244</t>
  </si>
  <si>
    <r>
      <t xml:space="preserve">На основании проведенного анализа рынка и расчетов,  с учетом статьи 34 Бюджетного кодекса Российской Федерации и принципом эффективности расходования бюджетных средств,  а так же, с учетом выделенного лимита бюджетных средств начальная (максимальная) цена контракта принимается в размере </t>
    </r>
    <r>
      <rPr>
        <b/>
        <sz val="10"/>
        <color theme="1"/>
        <rFont val="Times New Roman"/>
        <family val="1"/>
        <charset val="204"/>
      </rPr>
      <t>89 978,88,00 (Восемьдесят девять тысяч девятьсот семьдесят восемь рублей 88 копеек).</t>
    </r>
    <r>
      <rPr>
        <sz val="10"/>
        <color theme="1"/>
        <rFont val="Times New Roman"/>
        <family val="2"/>
        <charset val="204"/>
      </rPr>
      <t xml:space="preserve">
</t>
    </r>
    <r>
      <rPr>
        <b/>
        <sz val="10"/>
        <color theme="1"/>
        <rFont val="Times New Roman"/>
        <family val="1"/>
        <charset val="204"/>
      </rPr>
      <t xml:space="preserve">
</t>
    </r>
  </si>
  <si>
    <r>
      <rPr>
        <b/>
        <sz val="9"/>
        <color theme="1"/>
        <rFont val="Times New Roman"/>
        <family val="1"/>
        <charset val="204"/>
      </rPr>
      <t xml:space="preserve">Метод сопоставимых рыночных цен (анализа рынка). </t>
    </r>
    <r>
      <rPr>
        <sz val="9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Объект закупки не включен в Приложения № 1 и  2 Постановления Правительства РФ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ППР № 1875). Преимущество в отношении товаров российского происхождения согласно ППР № 1875 не применяется, так как закупка осуществляется не конкурентным способом определения поставщика в   соответствии с п. 5 ч. 1 ст. 93 Федерального закона № 44-ФЗ  (через электронный магазин).                               
Заказчиком по реестру рассылок по эл. почте направлены запросы цен не менее 5-ти Исполнителям. Цена контракта сформирована в соответствии с полученными коммерческими предложениями от 3-х Исполнителей и 1-го ценового предложения представленного из реестра контрактов, заключенных заказчиками:
1) Коммерческое предложение № 1 - № 342 от 03.04.2026 г. (вх. № 05-64-40/26-0-1 от 03.04.2026 г.)
2) Коммерческое предложение № 2 - № А_23/03_09 от 23.03.2026 г. (вх. № 05-64-40/26-0-2 от 03.04.2026 г.)
3) Коммерческое предложение № 3 - № 01/03/04 от 03.04.2026 г. (вх. № 05-64-40/26-0-3 от 03.04.2026 г.)
4) Источник ценовой информации  № 3891101563026000007 https://zakupki.gov.ru/epz/contract/contractCard/common-info.html?reestrNumber=3891101563026000007  
По запросу цен товаров, работ, услуг в ЕИС № 0372100048926000009  (размещено 12.03.2026 г. 16:30 МСК) коммерческие предложения не поступили.</t>
    </r>
    <r>
      <rPr>
        <sz val="10"/>
        <color theme="1"/>
        <rFont val="Times New Roman"/>
        <family val="2"/>
        <charset val="204"/>
      </rPr>
      <t xml:space="preserve">
</t>
    </r>
    <r>
      <rPr>
        <sz val="10"/>
        <rFont val="Times New Roman"/>
        <family val="1"/>
        <charset val="204"/>
      </rPr>
      <t xml:space="preserve">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</si>
</sst>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Times New Roman"/>
      <family val="2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2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top" wrapText="1"/>
    </xf>
    <xf numFmtId="4" fontId="2" fillId="0" borderId="11" xfId="0" applyNumberFormat="1" applyFont="1" applyBorder="1" applyAlignment="1">
      <alignment horizontal="center" vertical="center"/>
    </xf>
    <xf numFmtId="4" fontId="2" fillId="2" borderId="18" xfId="0" applyNumberFormat="1" applyFont="1" applyFill="1" applyBorder="1"/>
    <xf numFmtId="4" fontId="2" fillId="2" borderId="18" xfId="0" applyNumberFormat="1" applyFont="1" applyFill="1" applyBorder="1" applyAlignment="1">
      <alignment horizontal="center"/>
    </xf>
    <xf numFmtId="4" fontId="2" fillId="2" borderId="19" xfId="0" applyNumberFormat="1" applyFont="1" applyFill="1" applyBorder="1"/>
    <xf numFmtId="4" fontId="2" fillId="2" borderId="11" xfId="0" applyNumberFormat="1" applyFont="1" applyFill="1" applyBorder="1" applyAlignment="1">
      <alignment horizontal="center" vertical="center"/>
    </xf>
    <xf numFmtId="4" fontId="2" fillId="2" borderId="12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20" xfId="0" applyFont="1" applyBorder="1" applyAlignment="1">
      <alignment horizontal="left" vertical="top" wrapText="1"/>
    </xf>
    <xf numFmtId="4" fontId="3" fillId="0" borderId="14" xfId="0" applyNumberFormat="1" applyFont="1" applyBorder="1" applyAlignment="1">
      <alignment horizontal="center" vertical="center"/>
    </xf>
    <xf numFmtId="4" fontId="3" fillId="0" borderId="15" xfId="0" applyNumberFormat="1" applyFont="1" applyBorder="1" applyAlignment="1">
      <alignment horizontal="center" vertical="center"/>
    </xf>
    <xf numFmtId="4" fontId="3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14" fontId="0" fillId="0" borderId="8" xfId="0" applyNumberForma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3" fillId="2" borderId="17" xfId="0" applyFont="1" applyFill="1" applyBorder="1" applyAlignment="1">
      <alignment horizontal="right"/>
    </xf>
    <xf numFmtId="0" fontId="3" fillId="2" borderId="18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/>
    </xf>
    <xf numFmtId="0" fontId="3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1" fillId="0" borderId="5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400050</xdr:colOff>
      <xdr:row>19</xdr:row>
      <xdr:rowOff>457201</xdr:rowOff>
    </xdr:from>
    <xdr:to>
      <xdr:col>4</xdr:col>
      <xdr:colOff>91586</xdr:colOff>
      <xdr:row>19</xdr:row>
      <xdr:rowOff>810451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2150" y="12144376"/>
          <a:ext cx="1019175" cy="3532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299673</xdr:colOff>
      <xdr:row>19</xdr:row>
      <xdr:rowOff>1497626</xdr:rowOff>
    </xdr:from>
    <xdr:to>
      <xdr:col>14</xdr:col>
      <xdr:colOff>171451</xdr:colOff>
      <xdr:row>19</xdr:row>
      <xdr:rowOff>1865488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9865" y="11601453"/>
          <a:ext cx="1527663" cy="367862"/>
        </a:xfrm>
        <a:prstGeom prst="rect">
          <a:avLst/>
        </a:prstGeom>
      </xdr:spPr>
    </xdr:pic>
    <xdr:clientData/>
  </xdr:twoCellAnchor>
  <xdr:twoCellAnchor editAs="oneCell">
    <xdr:from>
      <xdr:col>1</xdr:col>
      <xdr:colOff>485775</xdr:colOff>
      <xdr:row>19</xdr:row>
      <xdr:rowOff>704849</xdr:rowOff>
    </xdr:from>
    <xdr:to>
      <xdr:col>2</xdr:col>
      <xdr:colOff>258640</xdr:colOff>
      <xdr:row>19</xdr:row>
      <xdr:rowOff>1063868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12392024"/>
          <a:ext cx="1047749" cy="35901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19051</xdr:colOff>
      <xdr:row>19</xdr:row>
      <xdr:rowOff>942975</xdr:rowOff>
    </xdr:from>
    <xdr:to>
      <xdr:col>0</xdr:col>
      <xdr:colOff>161925</xdr:colOff>
      <xdr:row>19</xdr:row>
      <xdr:rowOff>1157907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12630150"/>
          <a:ext cx="142874" cy="2149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zoomScale="130" zoomScaleNormal="130" workbookViewId="0">
      <selection activeCell="A12" sqref="A12:C12"/>
    </sheetView>
  </sheetViews>
  <sheetFormatPr defaultRowHeight="15" x14ac:dyDescent="0.25"/>
  <cols>
    <col min="1" max="1" width="3.28515625" customWidth="1"/>
    <col min="2" max="2" width="19.140625" customWidth="1"/>
    <col min="3" max="3" width="8.28515625" customWidth="1"/>
    <col min="4" max="4" width="11.7109375" customWidth="1"/>
    <col min="5" max="5" width="12.140625" customWidth="1"/>
    <col min="6" max="6" width="12" customWidth="1"/>
    <col min="7" max="7" width="12.28515625" customWidth="1"/>
    <col min="8" max="8" width="10" customWidth="1"/>
    <col min="9" max="9" width="8.28515625" customWidth="1"/>
    <col min="11" max="11" width="4.7109375" customWidth="1"/>
    <col min="12" max="12" width="4.85546875" customWidth="1"/>
    <col min="13" max="13" width="9.7109375" customWidth="1"/>
    <col min="14" max="14" width="10.28515625" customWidth="1"/>
    <col min="15" max="15" width="9.7109375" customWidth="1"/>
  </cols>
  <sheetData>
    <row r="1" spans="1:15" ht="57.75" customHeight="1" x14ac:dyDescent="0.25">
      <c r="A1" s="38" t="s">
        <v>18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3" spans="1:15" ht="32.25" customHeight="1" x14ac:dyDescent="0.25">
      <c r="A3" s="40" t="s">
        <v>24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5" ht="20.25" customHeight="1" x14ac:dyDescent="0.25">
      <c r="A4" s="40" t="s">
        <v>31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</row>
    <row r="5" spans="1:15" x14ac:dyDescent="0.25">
      <c r="A5" s="41" t="s">
        <v>37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</row>
    <row r="6" spans="1:15" ht="87" customHeight="1" x14ac:dyDescent="0.25">
      <c r="A6" s="42" t="s">
        <v>19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</row>
    <row r="7" spans="1:15" ht="15.75" thickBot="1" x14ac:dyDescent="0.3"/>
    <row r="8" spans="1:15" ht="33.75" customHeight="1" x14ac:dyDescent="0.25">
      <c r="A8" s="47" t="s">
        <v>25</v>
      </c>
      <c r="B8" s="48"/>
      <c r="C8" s="48"/>
      <c r="D8" s="49" t="s">
        <v>27</v>
      </c>
      <c r="E8" s="49"/>
      <c r="F8" s="49"/>
      <c r="G8" s="49"/>
      <c r="H8" s="49"/>
      <c r="I8" s="49"/>
      <c r="J8" s="49"/>
      <c r="K8" s="49"/>
      <c r="L8" s="49"/>
      <c r="M8" s="49"/>
      <c r="N8" s="49"/>
      <c r="O8" s="50"/>
    </row>
    <row r="9" spans="1:15" ht="189" customHeight="1" x14ac:dyDescent="0.25">
      <c r="A9" s="43" t="s">
        <v>22</v>
      </c>
      <c r="B9" s="44"/>
      <c r="C9" s="44"/>
      <c r="D9" s="53" t="s">
        <v>39</v>
      </c>
      <c r="E9" s="51"/>
      <c r="F9" s="51"/>
      <c r="G9" s="51"/>
      <c r="H9" s="51"/>
      <c r="I9" s="51"/>
      <c r="J9" s="51"/>
      <c r="K9" s="51"/>
      <c r="L9" s="51"/>
      <c r="M9" s="51"/>
      <c r="N9" s="51"/>
      <c r="O9" s="52"/>
    </row>
    <row r="10" spans="1:15" ht="17.25" customHeight="1" x14ac:dyDescent="0.25">
      <c r="A10" s="43" t="s">
        <v>21</v>
      </c>
      <c r="B10" s="44"/>
      <c r="C10" s="44"/>
      <c r="D10" s="45" t="s">
        <v>26</v>
      </c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6"/>
    </row>
    <row r="11" spans="1:15" ht="17.25" customHeight="1" x14ac:dyDescent="0.25">
      <c r="A11" s="43" t="s">
        <v>20</v>
      </c>
      <c r="B11" s="44"/>
      <c r="C11" s="44"/>
      <c r="D11" s="45" t="s">
        <v>36</v>
      </c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1:15" ht="16.5" customHeight="1" thickBot="1" x14ac:dyDescent="0.3">
      <c r="A12" s="22" t="s">
        <v>23</v>
      </c>
      <c r="B12" s="23"/>
      <c r="C12" s="23"/>
      <c r="D12" s="24">
        <v>46149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6"/>
    </row>
    <row r="13" spans="1:15" ht="15.75" thickBot="1" x14ac:dyDescent="0.3">
      <c r="A13" s="37" t="s">
        <v>16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</row>
    <row r="14" spans="1:15" ht="57" customHeight="1" x14ac:dyDescent="0.25">
      <c r="A14" s="29" t="s">
        <v>0</v>
      </c>
      <c r="B14" s="31" t="s">
        <v>1</v>
      </c>
      <c r="C14" s="31" t="s">
        <v>2</v>
      </c>
      <c r="D14" s="31" t="s">
        <v>3</v>
      </c>
      <c r="E14" s="33"/>
      <c r="F14" s="33"/>
      <c r="G14" s="33"/>
      <c r="H14" s="34" t="s">
        <v>7</v>
      </c>
      <c r="I14" s="34"/>
      <c r="J14" s="34"/>
      <c r="K14" s="31" t="s">
        <v>11</v>
      </c>
      <c r="L14" s="31" t="s">
        <v>12</v>
      </c>
      <c r="M14" s="31" t="s">
        <v>13</v>
      </c>
      <c r="N14" s="31" t="s">
        <v>14</v>
      </c>
      <c r="O14" s="35" t="s">
        <v>15</v>
      </c>
    </row>
    <row r="15" spans="1:15" ht="78" customHeight="1" thickBot="1" x14ac:dyDescent="0.3">
      <c r="A15" s="30"/>
      <c r="B15" s="32"/>
      <c r="C15" s="32"/>
      <c r="D15" s="5" t="s">
        <v>4</v>
      </c>
      <c r="E15" s="5" t="s">
        <v>5</v>
      </c>
      <c r="F15" s="5" t="s">
        <v>6</v>
      </c>
      <c r="G15" s="5" t="s">
        <v>34</v>
      </c>
      <c r="H15" s="6" t="s">
        <v>8</v>
      </c>
      <c r="I15" s="5" t="s">
        <v>9</v>
      </c>
      <c r="J15" s="5" t="s">
        <v>10</v>
      </c>
      <c r="K15" s="32"/>
      <c r="L15" s="32"/>
      <c r="M15" s="32"/>
      <c r="N15" s="32"/>
      <c r="O15" s="36"/>
    </row>
    <row r="16" spans="1:15" ht="57.75" customHeight="1" thickBot="1" x14ac:dyDescent="0.3">
      <c r="A16" s="1">
        <v>1</v>
      </c>
      <c r="B16" s="2" t="s">
        <v>33</v>
      </c>
      <c r="C16" s="3" t="s">
        <v>32</v>
      </c>
      <c r="D16" s="7">
        <v>37.5</v>
      </c>
      <c r="E16" s="7">
        <v>40</v>
      </c>
      <c r="F16" s="7">
        <v>35.869999999999997</v>
      </c>
      <c r="G16" s="7">
        <v>36.409999999999997</v>
      </c>
      <c r="H16" s="11">
        <f>ROUND(AVERAGE(D16:G16),2)</f>
        <v>37.450000000000003</v>
      </c>
      <c r="I16" s="11">
        <f>_xlfn.STDEV.S(D16:G16)</f>
        <v>1.833293938970691</v>
      </c>
      <c r="J16" s="11">
        <f>ROUND(I16/H16*100,2)</f>
        <v>4.9000000000000004</v>
      </c>
      <c r="K16" s="4">
        <v>2784</v>
      </c>
      <c r="L16" s="4" t="s">
        <v>28</v>
      </c>
      <c r="M16" s="11">
        <f>ROUND(H16*K16,2)</f>
        <v>104260.8</v>
      </c>
      <c r="N16" s="7">
        <v>32.32</v>
      </c>
      <c r="O16" s="12">
        <f>ROUND(N16*K16,2)</f>
        <v>89978.880000000005</v>
      </c>
    </row>
    <row r="17" spans="1:15" ht="15.75" thickBot="1" x14ac:dyDescent="0.3">
      <c r="A17" s="27" t="s">
        <v>17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8">
        <f>SUM(M16:M16)</f>
        <v>104260.8</v>
      </c>
      <c r="N17" s="9" t="s">
        <v>29</v>
      </c>
      <c r="O17" s="10">
        <f>SUM(O16:O16)</f>
        <v>89978.880000000005</v>
      </c>
    </row>
    <row r="18" spans="1:15" ht="43.5" customHeight="1" thickBot="1" x14ac:dyDescent="0.3">
      <c r="A18" s="13" t="s">
        <v>38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5"/>
      <c r="M18" s="16">
        <v>89978.880000000005</v>
      </c>
      <c r="N18" s="17"/>
      <c r="O18" s="18"/>
    </row>
    <row r="20" spans="1:15" ht="217.5" customHeight="1" x14ac:dyDescent="0.25">
      <c r="A20" s="19" t="s">
        <v>35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x14ac:dyDescent="0.25">
      <c r="A21" s="21" t="s">
        <v>30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</sheetData>
  <mergeCells count="31">
    <mergeCell ref="O14:O15"/>
    <mergeCell ref="A13:O13"/>
    <mergeCell ref="A1:O1"/>
    <mergeCell ref="A3:O3"/>
    <mergeCell ref="A4:O4"/>
    <mergeCell ref="A5:O5"/>
    <mergeCell ref="A6:O6"/>
    <mergeCell ref="A11:C11"/>
    <mergeCell ref="D11:O11"/>
    <mergeCell ref="A8:C8"/>
    <mergeCell ref="D8:O8"/>
    <mergeCell ref="A9:C9"/>
    <mergeCell ref="D9:O9"/>
    <mergeCell ref="A10:C10"/>
    <mergeCell ref="D10:O10"/>
    <mergeCell ref="A18:L18"/>
    <mergeCell ref="M18:O18"/>
    <mergeCell ref="A20:O20"/>
    <mergeCell ref="A21:O21"/>
    <mergeCell ref="A12:C12"/>
    <mergeCell ref="D12:O12"/>
    <mergeCell ref="A17:L17"/>
    <mergeCell ref="A14:A15"/>
    <mergeCell ref="B14:B15"/>
    <mergeCell ref="D14:G14"/>
    <mergeCell ref="C14:C15"/>
    <mergeCell ref="H14:J14"/>
    <mergeCell ref="K14:K15"/>
    <mergeCell ref="L14:L15"/>
    <mergeCell ref="M14:M15"/>
    <mergeCell ref="N14:N15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2026-05-07T09:08:59Z</cp:lastPrinted>
  <dcterms:created xsi:type="dcterms:W3CDTF">2026-04-16T14:15:44Z</dcterms:created>
  <dcterms:modified xsi:type="dcterms:W3CDTF">2026-05-07T09:12:18Z</dcterms:modified>
</cp:coreProperties>
</file>