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" yWindow="-12" windowWidth="28860" windowHeight="12792"/>
  </bookViews>
  <sheets>
    <sheet name="расчет нмцк" sheetId="1" r:id="rId1"/>
    <sheet name="Лист1" sheetId="2" r:id="rId2"/>
  </sheets>
  <calcPr calcId="162913" fullPrecision="0"/>
</workbook>
</file>

<file path=xl/calcChain.xml><?xml version="1.0" encoding="utf-8"?>
<calcChain xmlns="http://schemas.openxmlformats.org/spreadsheetml/2006/main">
  <c r="J7" i="1" l="1"/>
  <c r="J8" i="1"/>
  <c r="L8" i="1" s="1"/>
  <c r="J9" i="1"/>
  <c r="L9" i="1" s="1"/>
  <c r="J10" i="1"/>
  <c r="L10" i="1" s="1"/>
  <c r="J11" i="1"/>
  <c r="L11" i="1" s="1"/>
  <c r="J12" i="1"/>
  <c r="L12" i="1" s="1"/>
  <c r="J13" i="1"/>
  <c r="L13" i="1" s="1"/>
  <c r="J14" i="1"/>
  <c r="L14" i="1" s="1"/>
  <c r="J15" i="1"/>
  <c r="L15" i="1" s="1"/>
  <c r="J6" i="1"/>
  <c r="G15" i="1"/>
  <c r="H15" i="1" s="1"/>
  <c r="I15" i="1" s="1"/>
  <c r="G14" i="1"/>
  <c r="H14" i="1" s="1"/>
  <c r="I14" i="1" s="1"/>
  <c r="G13" i="1"/>
  <c r="H13" i="1" s="1"/>
  <c r="I13" i="1" s="1"/>
  <c r="G12" i="1"/>
  <c r="H12" i="1" s="1"/>
  <c r="I12" i="1" s="1"/>
  <c r="G11" i="1"/>
  <c r="H11" i="1" s="1"/>
  <c r="I11" i="1" s="1"/>
  <c r="G10" i="1"/>
  <c r="H10" i="1" s="1"/>
  <c r="I10" i="1" s="1"/>
  <c r="G9" i="1"/>
  <c r="H9" i="1" s="1"/>
  <c r="I9" i="1" s="1"/>
  <c r="G8" i="1"/>
  <c r="H8" i="1" s="1"/>
  <c r="I8" i="1" s="1"/>
  <c r="L7" i="1" l="1"/>
  <c r="G7" i="1"/>
  <c r="H7" i="1" s="1"/>
  <c r="I7" i="1" s="1"/>
  <c r="L6" i="1"/>
  <c r="G6" i="1"/>
  <c r="H6" i="1" s="1"/>
  <c r="I6" i="1" s="1"/>
  <c r="L16" i="1" l="1"/>
  <c r="E17" i="1" s="1"/>
</calcChain>
</file>

<file path=xl/sharedStrings.xml><?xml version="1.0" encoding="utf-8"?>
<sst xmlns="http://schemas.openxmlformats.org/spreadsheetml/2006/main" count="41" uniqueCount="32">
  <si>
    <t>№</t>
  </si>
  <si>
    <t>Среднее квадратичное отклонение</t>
  </si>
  <si>
    <t>рублей</t>
  </si>
  <si>
    <t>Обоснование начальной (максимальной) цены контракта</t>
  </si>
  <si>
    <t>Обоснованной признается закупка, осуществляемая в соответствии с положениями статей 19 и 22 Закона.
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метода: Метод сопоставимых рыночных цен (анализа рынка).
Валюта, используемая для формирования цены контракта и расчетов с поставщиками (исполнителями, подрядчиками), - рубль Российской Федерации.</t>
  </si>
  <si>
    <t>Наименование товара</t>
  </si>
  <si>
    <t>Единица изм.</t>
  </si>
  <si>
    <t>Цена ед. товара (руб.)</t>
  </si>
  <si>
    <t>Однородность совокупности значений выявленных цен, используемых в расчете НМЦК</t>
  </si>
  <si>
    <t xml:space="preserve">Кол-во </t>
  </si>
  <si>
    <t>Сумма всего , в руб.</t>
  </si>
  <si>
    <t>Средняя арифметическая цена за единицу</t>
  </si>
  <si>
    <t>Коэффициент вариации цен V(%) (не должен превышать 33%)</t>
  </si>
  <si>
    <t>ИТОГО</t>
  </si>
  <si>
    <r>
      <t>В результате проведенного расчета Н(М)ЦК составила</t>
    </r>
    <r>
      <rPr>
        <b/>
        <sz val="9"/>
        <color indexed="8"/>
        <rFont val="Times New Roman"/>
        <family val="1"/>
        <charset val="204"/>
      </rPr>
      <t xml:space="preserve">: </t>
    </r>
  </si>
  <si>
    <t>Расчет Н(М)ЦК произвел: специалист по закупкам Тырбылева А.С.</t>
  </si>
  <si>
    <t>Дата подготовки обоснования НМЦК: 22.04.2026</t>
  </si>
  <si>
    <t>Коммерческое предложение № 1 вх. №1889 от 14.04.2026</t>
  </si>
  <si>
    <t>Коммерческое предложение № 2 вх. № 1890 от 14.04.2026</t>
  </si>
  <si>
    <t>Коммерческое предложение № 3 вх. №1891 от 14.04.2026</t>
  </si>
  <si>
    <t>Наименьшая цена за ед. товара, в руб</t>
  </si>
  <si>
    <t>Диагностика системы охлаждения и отопления Рено Логан</t>
  </si>
  <si>
    <t>Диагностика электрооборудования Рено Логан</t>
  </si>
  <si>
    <t>Диагностика подвески и ходовой части Рено Логан</t>
  </si>
  <si>
    <t>Диагностика двигателя Рено Логан</t>
  </si>
  <si>
    <t>Диагностика тормозной системы Рено Логан</t>
  </si>
  <si>
    <t>Диагностика системы охлаждения и отопления Пежо Партнер</t>
  </si>
  <si>
    <t>Диагностика электрооборудования Пежо Партнер</t>
  </si>
  <si>
    <t>Диагностика подвески и ходовой части Пежо Партнер</t>
  </si>
  <si>
    <t>Диагностика двигателя Пежо Партнер</t>
  </si>
  <si>
    <t>Диагностика тормозной системы Пежо Партнер</t>
  </si>
  <si>
    <t>Усл. Ед.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</si>
</sst>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₽_-;\-* #,##0.00\ _₽_-;_-* &quot;-&quot;??\ _₽_-;_-@_-"/>
    <numFmt numFmtId="164" formatCode="#,##0.00\ _₽"/>
    <numFmt numFmtId="165" formatCode="_-* #,##0.00_р_._-;\-* #,##0.00_р_._-;_-* \-??_р_._-;_-@_-"/>
    <numFmt numFmtId="166" formatCode="#,##0.00;[Red]#,##0.00"/>
  </numFmts>
  <fonts count="14" x14ac:knownFonts="1">
    <font>
      <sz val="11"/>
      <color theme="1"/>
      <name val="Calibri"/>
      <family val="2"/>
      <scheme val="minor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Arial"/>
      <family val="2"/>
    </font>
    <font>
      <b/>
      <i/>
      <sz val="10"/>
      <color indexed="8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9" fillId="0" borderId="0"/>
    <xf numFmtId="0" fontId="10" fillId="2" borderId="0">
      <alignment horizontal="left" vertical="center"/>
    </xf>
  </cellStyleXfs>
  <cellXfs count="29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 applyAlignment="1"/>
    <xf numFmtId="0" fontId="2" fillId="0" borderId="0" xfId="0" applyFont="1"/>
    <xf numFmtId="0" fontId="3" fillId="0" borderId="0" xfId="0" applyFont="1"/>
    <xf numFmtId="0" fontId="6" fillId="0" borderId="1" xfId="0" applyFont="1" applyFill="1" applyBorder="1" applyAlignment="1">
      <alignment horizontal="center" vertical="top" wrapText="1"/>
    </xf>
    <xf numFmtId="0" fontId="7" fillId="0" borderId="0" xfId="0" applyFont="1" applyFill="1" applyAlignment="1">
      <alignment vertical="top" wrapText="1"/>
    </xf>
    <xf numFmtId="0" fontId="7" fillId="0" borderId="0" xfId="0" applyFont="1" applyFill="1" applyAlignment="1">
      <alignment wrapText="1"/>
    </xf>
    <xf numFmtId="0" fontId="8" fillId="0" borderId="1" xfId="0" applyFont="1" applyFill="1" applyBorder="1" applyAlignment="1">
      <alignment wrapText="1"/>
    </xf>
    <xf numFmtId="0" fontId="6" fillId="0" borderId="1" xfId="0" applyFont="1" applyBorder="1" applyAlignment="1">
      <alignment wrapText="1"/>
    </xf>
    <xf numFmtId="164" fontId="8" fillId="0" borderId="1" xfId="2" applyNumberFormat="1" applyFont="1" applyBorder="1" applyAlignment="1">
      <alignment wrapText="1"/>
    </xf>
    <xf numFmtId="4" fontId="6" fillId="0" borderId="1" xfId="3" applyNumberFormat="1" applyFont="1" applyFill="1" applyBorder="1" applyAlignment="1">
      <alignment wrapText="1"/>
    </xf>
    <xf numFmtId="165" fontId="6" fillId="0" borderId="1" xfId="0" applyNumberFormat="1" applyFont="1" applyFill="1" applyBorder="1" applyAlignment="1">
      <alignment wrapText="1"/>
    </xf>
    <xf numFmtId="2" fontId="6" fillId="0" borderId="1" xfId="0" applyNumberFormat="1" applyFont="1" applyFill="1" applyBorder="1" applyAlignment="1">
      <alignment wrapText="1"/>
    </xf>
    <xf numFmtId="165" fontId="11" fillId="0" borderId="1" xfId="0" applyNumberFormat="1" applyFont="1" applyBorder="1" applyAlignment="1">
      <alignment wrapText="1"/>
    </xf>
    <xf numFmtId="0" fontId="8" fillId="0" borderId="1" xfId="2" applyNumberFormat="1" applyFont="1" applyBorder="1" applyAlignment="1">
      <alignment wrapText="1"/>
    </xf>
    <xf numFmtId="4" fontId="6" fillId="0" borderId="1" xfId="1" applyNumberFormat="1" applyFont="1" applyFill="1" applyBorder="1" applyAlignment="1" applyProtection="1">
      <alignment wrapText="1"/>
    </xf>
    <xf numFmtId="0" fontId="6" fillId="0" borderId="1" xfId="0" applyFont="1" applyBorder="1" applyAlignment="1"/>
    <xf numFmtId="0" fontId="8" fillId="0" borderId="1" xfId="0" applyFont="1" applyFill="1" applyBorder="1" applyAlignment="1">
      <alignment wrapText="1"/>
    </xf>
    <xf numFmtId="166" fontId="12" fillId="0" borderId="1" xfId="1" applyNumberFormat="1" applyFont="1" applyFill="1" applyBorder="1" applyAlignment="1" applyProtection="1">
      <alignment wrapText="1"/>
    </xf>
    <xf numFmtId="0" fontId="7" fillId="0" borderId="0" xfId="0" applyFont="1" applyFill="1" applyBorder="1" applyAlignment="1">
      <alignment wrapText="1"/>
    </xf>
    <xf numFmtId="0" fontId="4" fillId="0" borderId="0" xfId="0" applyFont="1" applyAlignment="1">
      <alignment vertical="center"/>
    </xf>
    <xf numFmtId="166" fontId="7" fillId="0" borderId="0" xfId="0" applyNumberFormat="1" applyFont="1" applyFill="1" applyAlignment="1">
      <alignment vertical="top" wrapText="1"/>
    </xf>
    <xf numFmtId="0" fontId="7" fillId="0" borderId="0" xfId="0" applyFont="1" applyFill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wrapText="1"/>
    </xf>
  </cellXfs>
  <cellStyles count="4">
    <cellStyle name="S23" xfId="3"/>
    <cellStyle name="Обычный" xfId="0" builtinId="0"/>
    <cellStyle name="Обычный_102-1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topLeftCell="A7" zoomScaleNormal="100" workbookViewId="0">
      <selection activeCell="B14" sqref="B14"/>
    </sheetView>
  </sheetViews>
  <sheetFormatPr defaultRowHeight="14.4" x14ac:dyDescent="0.3"/>
  <cols>
    <col min="1" max="1" width="4.5546875" style="4" customWidth="1"/>
    <col min="2" max="2" width="47.33203125" style="4" customWidth="1"/>
    <col min="3" max="3" width="9.5546875" style="4" customWidth="1"/>
    <col min="4" max="4" width="9.6640625" style="4" customWidth="1"/>
    <col min="5" max="6" width="10.44140625" style="4" bestFit="1" customWidth="1"/>
    <col min="7" max="7" width="16.33203125" style="4" customWidth="1"/>
    <col min="8" max="9" width="9.33203125" style="4" bestFit="1" customWidth="1"/>
    <col min="10" max="10" width="11.33203125" style="4" customWidth="1"/>
    <col min="11" max="12" width="9.33203125" style="4" bestFit="1" customWidth="1"/>
    <col min="13" max="13" width="11.88671875" style="4" customWidth="1"/>
  </cols>
  <sheetData>
    <row r="1" spans="1:13" ht="15.6" x14ac:dyDescent="0.3">
      <c r="D1" s="5" t="s">
        <v>3</v>
      </c>
    </row>
    <row r="2" spans="1:13" ht="72" customHeight="1" x14ac:dyDescent="0.3">
      <c r="B2" s="25" t="s">
        <v>4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x14ac:dyDescent="0.3">
      <c r="A3" s="1"/>
      <c r="B3" s="2"/>
      <c r="C3" s="1"/>
      <c r="D3" s="1"/>
      <c r="E3" s="1"/>
      <c r="F3" s="1"/>
      <c r="G3" s="3"/>
      <c r="H3" s="3"/>
      <c r="I3" s="3"/>
      <c r="J3" s="3"/>
      <c r="K3" s="3"/>
      <c r="L3" s="3"/>
      <c r="M3" s="3"/>
    </row>
    <row r="4" spans="1:13" s="24" customFormat="1" ht="42" customHeight="1" x14ac:dyDescent="0.3">
      <c r="A4" s="27" t="s">
        <v>0</v>
      </c>
      <c r="B4" s="27" t="s">
        <v>5</v>
      </c>
      <c r="C4" s="27" t="s">
        <v>6</v>
      </c>
      <c r="D4" s="27" t="s">
        <v>7</v>
      </c>
      <c r="E4" s="27"/>
      <c r="F4" s="27"/>
      <c r="G4" s="27" t="s">
        <v>8</v>
      </c>
      <c r="H4" s="27"/>
      <c r="I4" s="27"/>
      <c r="J4" s="27" t="s">
        <v>20</v>
      </c>
      <c r="K4" s="27" t="s">
        <v>9</v>
      </c>
      <c r="L4" s="27" t="s">
        <v>10</v>
      </c>
    </row>
    <row r="5" spans="1:13" s="24" customFormat="1" ht="105.6" x14ac:dyDescent="0.3">
      <c r="A5" s="27"/>
      <c r="B5" s="27"/>
      <c r="C5" s="27"/>
      <c r="D5" s="6" t="s">
        <v>17</v>
      </c>
      <c r="E5" s="6" t="s">
        <v>18</v>
      </c>
      <c r="F5" s="6" t="s">
        <v>19</v>
      </c>
      <c r="G5" s="6" t="s">
        <v>11</v>
      </c>
      <c r="H5" s="6" t="s">
        <v>1</v>
      </c>
      <c r="I5" s="6" t="s">
        <v>12</v>
      </c>
      <c r="J5" s="27"/>
      <c r="K5" s="27"/>
      <c r="L5" s="27"/>
    </row>
    <row r="6" spans="1:13" s="8" customFormat="1" ht="16.8" customHeight="1" x14ac:dyDescent="0.25">
      <c r="A6" s="9">
        <v>1</v>
      </c>
      <c r="B6" s="10" t="s">
        <v>21</v>
      </c>
      <c r="C6" s="11" t="s">
        <v>31</v>
      </c>
      <c r="D6" s="12">
        <v>1600</v>
      </c>
      <c r="E6" s="12">
        <v>1500</v>
      </c>
      <c r="F6" s="12">
        <v>1700</v>
      </c>
      <c r="G6" s="13">
        <f t="shared" ref="G6:G15" si="0">AVERAGE(D6,E6,F6)</f>
        <v>1600</v>
      </c>
      <c r="H6" s="14">
        <f t="shared" ref="H6:H15" si="1">SQRT((POWER(D6-G6,2)+POWER(E6-G6,2)+POWER(F6-G6,2))/(2))</f>
        <v>100</v>
      </c>
      <c r="I6" s="13">
        <f t="shared" ref="I6:I7" si="2">H6/G6*100</f>
        <v>6.25</v>
      </c>
      <c r="J6" s="15">
        <f>MIN(D6:F6)</f>
        <v>1500</v>
      </c>
      <c r="K6" s="16">
        <v>1</v>
      </c>
      <c r="L6" s="17">
        <f t="shared" ref="L6:L7" si="3">J6*K6</f>
        <v>1500</v>
      </c>
    </row>
    <row r="7" spans="1:13" s="8" customFormat="1" ht="16.8" customHeight="1" x14ac:dyDescent="0.25">
      <c r="A7" s="19">
        <v>2</v>
      </c>
      <c r="B7" s="18" t="s">
        <v>22</v>
      </c>
      <c r="C7" s="11" t="s">
        <v>31</v>
      </c>
      <c r="D7" s="12">
        <v>1900</v>
      </c>
      <c r="E7" s="12">
        <v>1800</v>
      </c>
      <c r="F7" s="12">
        <v>2500</v>
      </c>
      <c r="G7" s="13">
        <f t="shared" si="0"/>
        <v>2066.67</v>
      </c>
      <c r="H7" s="14">
        <f t="shared" si="1"/>
        <v>378.59</v>
      </c>
      <c r="I7" s="13">
        <f t="shared" si="2"/>
        <v>18.32</v>
      </c>
      <c r="J7" s="15">
        <f t="shared" ref="J7:J15" si="4">MIN(D7:F7)</f>
        <v>1800</v>
      </c>
      <c r="K7" s="16">
        <v>1</v>
      </c>
      <c r="L7" s="17">
        <f t="shared" si="3"/>
        <v>1800</v>
      </c>
    </row>
    <row r="8" spans="1:13" s="8" customFormat="1" ht="16.8" customHeight="1" x14ac:dyDescent="0.25">
      <c r="A8" s="19">
        <v>3</v>
      </c>
      <c r="B8" s="10" t="s">
        <v>23</v>
      </c>
      <c r="C8" s="11" t="s">
        <v>31</v>
      </c>
      <c r="D8" s="12">
        <v>1300</v>
      </c>
      <c r="E8" s="12">
        <v>1200</v>
      </c>
      <c r="F8" s="12">
        <v>1500</v>
      </c>
      <c r="G8" s="13">
        <f t="shared" si="0"/>
        <v>1333.33</v>
      </c>
      <c r="H8" s="14">
        <f t="shared" si="1"/>
        <v>152.75</v>
      </c>
      <c r="I8" s="13">
        <f t="shared" ref="I8:I11" si="5">H8/G8*100</f>
        <v>11.46</v>
      </c>
      <c r="J8" s="15">
        <f t="shared" si="4"/>
        <v>1200</v>
      </c>
      <c r="K8" s="16">
        <v>1</v>
      </c>
      <c r="L8" s="17">
        <f t="shared" ref="L8:L11" si="6">J8*K8</f>
        <v>1200</v>
      </c>
    </row>
    <row r="9" spans="1:13" s="8" customFormat="1" ht="16.8" customHeight="1" x14ac:dyDescent="0.25">
      <c r="A9" s="19">
        <v>4</v>
      </c>
      <c r="B9" s="18" t="s">
        <v>24</v>
      </c>
      <c r="C9" s="11" t="s">
        <v>31</v>
      </c>
      <c r="D9" s="12">
        <v>1700</v>
      </c>
      <c r="E9" s="12">
        <v>1600</v>
      </c>
      <c r="F9" s="12">
        <v>1900</v>
      </c>
      <c r="G9" s="13">
        <f t="shared" si="0"/>
        <v>1733.33</v>
      </c>
      <c r="H9" s="14">
        <f t="shared" si="1"/>
        <v>152.75</v>
      </c>
      <c r="I9" s="13">
        <f t="shared" si="5"/>
        <v>8.81</v>
      </c>
      <c r="J9" s="15">
        <f t="shared" si="4"/>
        <v>1600</v>
      </c>
      <c r="K9" s="16">
        <v>1</v>
      </c>
      <c r="L9" s="17">
        <f t="shared" si="6"/>
        <v>1600</v>
      </c>
    </row>
    <row r="10" spans="1:13" s="8" customFormat="1" ht="16.8" customHeight="1" x14ac:dyDescent="0.25">
      <c r="A10" s="19">
        <v>5</v>
      </c>
      <c r="B10" s="10" t="s">
        <v>25</v>
      </c>
      <c r="C10" s="11" t="s">
        <v>31</v>
      </c>
      <c r="D10" s="12">
        <v>1400</v>
      </c>
      <c r="E10" s="12">
        <v>1300</v>
      </c>
      <c r="F10" s="12">
        <v>1500</v>
      </c>
      <c r="G10" s="13">
        <f t="shared" si="0"/>
        <v>1400</v>
      </c>
      <c r="H10" s="14">
        <f t="shared" si="1"/>
        <v>100</v>
      </c>
      <c r="I10" s="13">
        <f t="shared" si="5"/>
        <v>7.14</v>
      </c>
      <c r="J10" s="15">
        <f t="shared" si="4"/>
        <v>1300</v>
      </c>
      <c r="K10" s="16">
        <v>1</v>
      </c>
      <c r="L10" s="17">
        <f t="shared" si="6"/>
        <v>1300</v>
      </c>
    </row>
    <row r="11" spans="1:13" s="8" customFormat="1" ht="16.8" customHeight="1" x14ac:dyDescent="0.25">
      <c r="A11" s="19">
        <v>6</v>
      </c>
      <c r="B11" s="18" t="s">
        <v>26</v>
      </c>
      <c r="C11" s="11" t="s">
        <v>31</v>
      </c>
      <c r="D11" s="12">
        <v>1600</v>
      </c>
      <c r="E11" s="12">
        <v>1500</v>
      </c>
      <c r="F11" s="12">
        <v>1700</v>
      </c>
      <c r="G11" s="13">
        <f t="shared" si="0"/>
        <v>1600</v>
      </c>
      <c r="H11" s="14">
        <f t="shared" si="1"/>
        <v>100</v>
      </c>
      <c r="I11" s="13">
        <f t="shared" si="5"/>
        <v>6.25</v>
      </c>
      <c r="J11" s="15">
        <f t="shared" si="4"/>
        <v>1500</v>
      </c>
      <c r="K11" s="16">
        <v>1</v>
      </c>
      <c r="L11" s="17">
        <f t="shared" si="6"/>
        <v>1500</v>
      </c>
    </row>
    <row r="12" spans="1:13" s="8" customFormat="1" ht="16.8" customHeight="1" x14ac:dyDescent="0.25">
      <c r="A12" s="19">
        <v>7</v>
      </c>
      <c r="B12" s="10" t="s">
        <v>27</v>
      </c>
      <c r="C12" s="11" t="s">
        <v>31</v>
      </c>
      <c r="D12" s="12">
        <v>1900</v>
      </c>
      <c r="E12" s="12">
        <v>1800</v>
      </c>
      <c r="F12" s="12">
        <v>2500</v>
      </c>
      <c r="G12" s="13">
        <f t="shared" si="0"/>
        <v>2066.67</v>
      </c>
      <c r="H12" s="14">
        <f t="shared" si="1"/>
        <v>378.59</v>
      </c>
      <c r="I12" s="13">
        <f t="shared" ref="I12:I15" si="7">H12/G12*100</f>
        <v>18.32</v>
      </c>
      <c r="J12" s="15">
        <f t="shared" si="4"/>
        <v>1800</v>
      </c>
      <c r="K12" s="16">
        <v>1</v>
      </c>
      <c r="L12" s="17">
        <f t="shared" ref="L12:L15" si="8">J12*K12</f>
        <v>1800</v>
      </c>
    </row>
    <row r="13" spans="1:13" s="8" customFormat="1" ht="16.8" customHeight="1" x14ac:dyDescent="0.25">
      <c r="A13" s="19">
        <v>8</v>
      </c>
      <c r="B13" s="18" t="s">
        <v>28</v>
      </c>
      <c r="C13" s="11" t="s">
        <v>31</v>
      </c>
      <c r="D13" s="12">
        <v>1300</v>
      </c>
      <c r="E13" s="12">
        <v>1200</v>
      </c>
      <c r="F13" s="12">
        <v>1500</v>
      </c>
      <c r="G13" s="13">
        <f t="shared" si="0"/>
        <v>1333.33</v>
      </c>
      <c r="H13" s="14">
        <f t="shared" si="1"/>
        <v>152.75</v>
      </c>
      <c r="I13" s="13">
        <f t="shared" si="7"/>
        <v>11.46</v>
      </c>
      <c r="J13" s="15">
        <f t="shared" si="4"/>
        <v>1200</v>
      </c>
      <c r="K13" s="16">
        <v>1</v>
      </c>
      <c r="L13" s="17">
        <f t="shared" si="8"/>
        <v>1200</v>
      </c>
    </row>
    <row r="14" spans="1:13" s="8" customFormat="1" ht="16.8" customHeight="1" x14ac:dyDescent="0.25">
      <c r="A14" s="19">
        <v>9</v>
      </c>
      <c r="B14" s="10" t="s">
        <v>29</v>
      </c>
      <c r="C14" s="11" t="s">
        <v>31</v>
      </c>
      <c r="D14" s="12">
        <v>1700</v>
      </c>
      <c r="E14" s="12">
        <v>1600</v>
      </c>
      <c r="F14" s="12">
        <v>1900</v>
      </c>
      <c r="G14" s="13">
        <f t="shared" si="0"/>
        <v>1733.33</v>
      </c>
      <c r="H14" s="14">
        <f t="shared" si="1"/>
        <v>152.75</v>
      </c>
      <c r="I14" s="13">
        <f t="shared" si="7"/>
        <v>8.81</v>
      </c>
      <c r="J14" s="15">
        <f t="shared" si="4"/>
        <v>1600</v>
      </c>
      <c r="K14" s="16">
        <v>1</v>
      </c>
      <c r="L14" s="17">
        <f t="shared" si="8"/>
        <v>1600</v>
      </c>
    </row>
    <row r="15" spans="1:13" s="8" customFormat="1" ht="16.8" customHeight="1" x14ac:dyDescent="0.25">
      <c r="A15" s="19">
        <v>10</v>
      </c>
      <c r="B15" s="18" t="s">
        <v>30</v>
      </c>
      <c r="C15" s="11" t="s">
        <v>31</v>
      </c>
      <c r="D15" s="12">
        <v>1400</v>
      </c>
      <c r="E15" s="12">
        <v>1300</v>
      </c>
      <c r="F15" s="12">
        <v>1500</v>
      </c>
      <c r="G15" s="13">
        <f t="shared" si="0"/>
        <v>1400</v>
      </c>
      <c r="H15" s="14">
        <f t="shared" si="1"/>
        <v>100</v>
      </c>
      <c r="I15" s="13">
        <f t="shared" si="7"/>
        <v>7.14</v>
      </c>
      <c r="J15" s="15">
        <f t="shared" si="4"/>
        <v>1300</v>
      </c>
      <c r="K15" s="16">
        <v>1</v>
      </c>
      <c r="L15" s="17">
        <f t="shared" si="8"/>
        <v>1300</v>
      </c>
    </row>
    <row r="16" spans="1:13" s="21" customFormat="1" ht="13.2" x14ac:dyDescent="0.25">
      <c r="A16" s="28" t="s">
        <v>13</v>
      </c>
      <c r="B16" s="28"/>
      <c r="C16" s="28"/>
      <c r="D16" s="28"/>
      <c r="E16" s="28"/>
      <c r="F16" s="28"/>
      <c r="G16" s="28"/>
      <c r="H16" s="28"/>
      <c r="I16" s="28"/>
      <c r="J16" s="28"/>
      <c r="K16" s="9"/>
      <c r="L16" s="20">
        <f>SUM(L6:L15)</f>
        <v>14800</v>
      </c>
    </row>
    <row r="17" spans="1:6" s="7" customFormat="1" ht="12" x14ac:dyDescent="0.3">
      <c r="A17" s="22" t="s">
        <v>14</v>
      </c>
      <c r="E17" s="23">
        <f>L16</f>
        <v>14800</v>
      </c>
      <c r="F17" s="7" t="s">
        <v>2</v>
      </c>
    </row>
    <row r="18" spans="1:6" s="7" customFormat="1" ht="12" x14ac:dyDescent="0.3">
      <c r="A18" s="22" t="s">
        <v>15</v>
      </c>
    </row>
    <row r="19" spans="1:6" s="7" customFormat="1" ht="12" x14ac:dyDescent="0.3">
      <c r="A19" s="22" t="s">
        <v>16</v>
      </c>
    </row>
  </sheetData>
  <mergeCells count="10">
    <mergeCell ref="A16:J16"/>
    <mergeCell ref="B2:M2"/>
    <mergeCell ref="A4:A5"/>
    <mergeCell ref="B4:B5"/>
    <mergeCell ref="C4:C5"/>
    <mergeCell ref="G4:I4"/>
    <mergeCell ref="D4:F4"/>
    <mergeCell ref="J4:J5"/>
    <mergeCell ref="K4:K5"/>
    <mergeCell ref="L4:L5"/>
  </mergeCells>
  <pageMargins left="0.7" right="0.7" top="0.75" bottom="0.75" header="0.3" footer="0.3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3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нмцк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2026-04-29T22:01:56Z</dcterms:modified>
</cp:coreProperties>
</file>