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2026\Эл маг\Тренажеры\"/>
    </mc:Choice>
  </mc:AlternateContent>
  <xr:revisionPtr revIDLastSave="0" documentId="13_ncr:1_{DD9660C7-784A-4EFF-8121-8F57C964E0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Par0" localSheetId="0">Лист1!$A$6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H15" i="1"/>
  <c r="I15" i="1" s="1"/>
  <c r="H14" i="1"/>
  <c r="I14" i="1" s="1"/>
  <c r="J14" i="1" l="1"/>
  <c r="J15" i="1"/>
  <c r="K14" i="1" l="1"/>
  <c r="K15" i="1"/>
  <c r="I19" i="1" l="1"/>
</calcChain>
</file>

<file path=xl/sharedStrings.xml><?xml version="1.0" encoding="utf-8"?>
<sst xmlns="http://schemas.openxmlformats.org/spreadsheetml/2006/main" count="28" uniqueCount="27">
  <si>
    <t>Обоснование начальной (максимальной) цены Контракта</t>
  </si>
  <si>
    <t>№ п/п</t>
  </si>
  <si>
    <t>Наименование товара</t>
  </si>
  <si>
    <t>Ед. измер</t>
  </si>
  <si>
    <t>Кол-во</t>
  </si>
  <si>
    <t>НМЦК</t>
  </si>
  <si>
    <t>Итого</t>
  </si>
  <si>
    <t>Цена указана в руб.</t>
  </si>
  <si>
    <t>Справочно: коэффициент вариации цены (в%)  (должен составлять не более 33%)</t>
  </si>
  <si>
    <t xml:space="preserve">                                                                                                                 </t>
  </si>
  <si>
    <t>Таблица 1</t>
  </si>
  <si>
    <t>Станд отклон</t>
  </si>
  <si>
    <t>Начальная (максимальная) цена контракта составляет, руб.:</t>
  </si>
  <si>
    <t>Цена за 1 ед. изм, средняя (руб)</t>
  </si>
  <si>
    <t>шт</t>
  </si>
  <si>
    <t>Определение и обоснование начальной (максимальной) цены контракта произведено в соответствии с требованиями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методом сопоставимых рыночных цен (анализ рынка)» и постановлением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</t>
  </si>
  <si>
    <t>В целях обоснования начальной (максимальной) цены государственного контракта был осуществлен запрос информации о цене товаров у субъектов деятельности в сфере промышленности, информация о которых включена в государственную информационную систему промышленности (далее – ГИСП).
В связи с тем, что организациями, информация о которых содержится в ГИСП, предоставлено менее трех коммерческих предложений, запросы ценовой информации были направлены поставщикам,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</t>
  </si>
  <si>
    <t xml:space="preserve"> «Утверждаю»                                                                                                   Директор ГБУ ДО СШОР № 1 Невского района Санкт-Петербурга                             _______________Е. С. Дрозд		</t>
  </si>
  <si>
    <t>Коммерческое предложение 1</t>
  </si>
  <si>
    <t>Коммерческое предложение 2</t>
  </si>
  <si>
    <t>Коммерческое предложение 3</t>
  </si>
  <si>
    <t xml:space="preserve">Тренажер сердечно-легочной и мозговой реанимации </t>
  </si>
  <si>
    <t>Имитаторы ранений и поражений</t>
  </si>
  <si>
    <t>Специалист в сфере закупок______________Мустонен Н. Н.</t>
  </si>
  <si>
    <t>Тел. 8(812)241-30-60</t>
  </si>
  <si>
    <t>Поставка тренажера сердечно-легочной и мозговой реанимации и имитаторов ранений и поражений</t>
  </si>
  <si>
    <t>«14» мая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</si>
</sst>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right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justify" vertical="center"/>
    </xf>
    <xf numFmtId="0" fontId="0" fillId="2" borderId="0" xfId="0" applyFill="1"/>
    <xf numFmtId="0" fontId="2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4" fillId="2" borderId="0" xfId="0" applyFont="1" applyFill="1" applyAlignment="1">
      <alignment vertical="center"/>
    </xf>
    <xf numFmtId="2" fontId="4" fillId="2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7" workbookViewId="0">
      <selection activeCell="A16" sqref="A16:H16"/>
    </sheetView>
  </sheetViews>
  <sheetFormatPr defaultRowHeight="15" x14ac:dyDescent="0.25"/>
  <cols>
    <col min="1" max="1" width="4.5703125" customWidth="1"/>
    <col min="2" max="2" width="29" customWidth="1"/>
    <col min="3" max="3" width="7.140625" customWidth="1"/>
    <col min="4" max="4" width="6.140625" customWidth="1"/>
    <col min="5" max="5" width="10.5703125" customWidth="1"/>
    <col min="6" max="6" width="11" customWidth="1"/>
    <col min="7" max="7" width="10.42578125" customWidth="1"/>
    <col min="8" max="8" width="10.85546875" customWidth="1"/>
    <col min="9" max="9" width="13.42578125" customWidth="1"/>
    <col min="10" max="10" width="12.7109375" customWidth="1"/>
    <col min="11" max="11" width="22.28515625" customWidth="1"/>
  </cols>
  <sheetData>
    <row r="1" spans="1:11" ht="6.75" customHeight="1" x14ac:dyDescent="0.25">
      <c r="A1" s="1"/>
      <c r="G1" s="19" t="s">
        <v>17</v>
      </c>
      <c r="H1" s="19"/>
      <c r="I1" s="19"/>
      <c r="J1" s="19"/>
      <c r="K1" s="19"/>
    </row>
    <row r="2" spans="1:11" ht="4.5" customHeight="1" x14ac:dyDescent="0.25">
      <c r="A2" s="1"/>
      <c r="G2" s="19"/>
      <c r="H2" s="19"/>
      <c r="I2" s="19"/>
      <c r="J2" s="19"/>
      <c r="K2" s="19"/>
    </row>
    <row r="3" spans="1:11" ht="15.75" x14ac:dyDescent="0.25">
      <c r="A3" s="1" t="s">
        <v>9</v>
      </c>
      <c r="G3" s="19"/>
      <c r="H3" s="19"/>
      <c r="I3" s="19"/>
      <c r="J3" s="19"/>
      <c r="K3" s="19"/>
    </row>
    <row r="4" spans="1:11" ht="15.75" x14ac:dyDescent="0.25">
      <c r="A4" s="1"/>
      <c r="G4" s="19"/>
      <c r="H4" s="19"/>
      <c r="I4" s="19"/>
      <c r="J4" s="19"/>
      <c r="K4" s="19"/>
    </row>
    <row r="5" spans="1:11" ht="15.75" x14ac:dyDescent="0.25">
      <c r="B5" s="1"/>
    </row>
    <row r="6" spans="1:11" x14ac:dyDescent="0.2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</row>
    <row r="7" spans="1:11" ht="21" customHeight="1" x14ac:dyDescent="0.25">
      <c r="A7" s="24" t="s">
        <v>25</v>
      </c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ht="31.5" customHeight="1" x14ac:dyDescent="0.25">
      <c r="A8" s="25" t="s">
        <v>15</v>
      </c>
      <c r="B8" s="25"/>
      <c r="C8" s="25"/>
      <c r="D8" s="25"/>
      <c r="E8" s="25"/>
      <c r="F8" s="25"/>
      <c r="G8" s="25"/>
      <c r="H8" s="25"/>
      <c r="I8" s="25"/>
      <c r="J8" s="25"/>
      <c r="K8" s="25"/>
    </row>
    <row r="9" spans="1:11" ht="76.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15.75" customHeight="1" x14ac:dyDescent="0.25">
      <c r="A10" s="25" t="s">
        <v>16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1" ht="83.25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 x14ac:dyDescent="0.25">
      <c r="A12" s="26" t="s">
        <v>10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 ht="75" x14ac:dyDescent="0.25">
      <c r="A13" s="11" t="s">
        <v>1</v>
      </c>
      <c r="B13" s="18" t="s">
        <v>2</v>
      </c>
      <c r="C13" s="11" t="s">
        <v>3</v>
      </c>
      <c r="D13" s="11" t="s">
        <v>4</v>
      </c>
      <c r="E13" s="11" t="s">
        <v>18</v>
      </c>
      <c r="F13" s="11" t="s">
        <v>19</v>
      </c>
      <c r="G13" s="11" t="s">
        <v>20</v>
      </c>
      <c r="H13" s="11" t="s">
        <v>13</v>
      </c>
      <c r="I13" s="11" t="s">
        <v>5</v>
      </c>
      <c r="J13" s="11" t="s">
        <v>11</v>
      </c>
      <c r="K13" s="11" t="s">
        <v>8</v>
      </c>
    </row>
    <row r="14" spans="1:11" ht="30" x14ac:dyDescent="0.25">
      <c r="A14" s="16">
        <v>1</v>
      </c>
      <c r="B14" s="13" t="s">
        <v>21</v>
      </c>
      <c r="C14" s="17" t="s">
        <v>14</v>
      </c>
      <c r="D14" s="13">
        <v>1</v>
      </c>
      <c r="E14" s="15">
        <v>158500</v>
      </c>
      <c r="F14" s="15">
        <v>160500</v>
      </c>
      <c r="G14" s="15">
        <v>159820</v>
      </c>
      <c r="H14" s="15">
        <f>ROUND((E14+F14+G14)/3,2)</f>
        <v>159606.67000000001</v>
      </c>
      <c r="I14" s="15">
        <f>D14*H14</f>
        <v>159606.67000000001</v>
      </c>
      <c r="J14" s="13">
        <f>STDEV(E14:G14)</f>
        <v>1016.9234648356449</v>
      </c>
      <c r="K14" s="14">
        <f t="shared" ref="K14:K15" si="0">J14/H14*100</f>
        <v>0.63714346326230908</v>
      </c>
    </row>
    <row r="15" spans="1:11" ht="33.75" customHeight="1" x14ac:dyDescent="0.25">
      <c r="A15" s="16">
        <v>2</v>
      </c>
      <c r="B15" s="13" t="s">
        <v>22</v>
      </c>
      <c r="C15" s="17" t="s">
        <v>14</v>
      </c>
      <c r="D15" s="13">
        <v>1</v>
      </c>
      <c r="E15" s="15">
        <v>21900</v>
      </c>
      <c r="F15" s="15">
        <v>18800</v>
      </c>
      <c r="G15" s="15">
        <v>22936</v>
      </c>
      <c r="H15" s="15">
        <f>ROUND((E15+F15+G15)/3,2)</f>
        <v>21212</v>
      </c>
      <c r="I15" s="15">
        <f>D15*H15</f>
        <v>21212</v>
      </c>
      <c r="J15" s="13">
        <f>STDEV(E15:G15)</f>
        <v>2152.1226730834837</v>
      </c>
      <c r="K15" s="14">
        <f t="shared" si="0"/>
        <v>10.145779148988703</v>
      </c>
    </row>
    <row r="16" spans="1:11" x14ac:dyDescent="0.25">
      <c r="A16" s="27" t="s">
        <v>6</v>
      </c>
      <c r="B16" s="28"/>
      <c r="C16" s="28"/>
      <c r="D16" s="28"/>
      <c r="E16" s="28"/>
      <c r="F16" s="27"/>
      <c r="G16" s="27"/>
      <c r="H16" s="27"/>
      <c r="I16" s="2">
        <f>SUM(I14:I15)</f>
        <v>180818.67</v>
      </c>
      <c r="J16" s="2"/>
      <c r="K16" s="12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20" t="s">
        <v>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</row>
    <row r="19" spans="1:11" x14ac:dyDescent="0.25">
      <c r="A19" s="21" t="s">
        <v>12</v>
      </c>
      <c r="B19" s="21"/>
      <c r="C19" s="21"/>
      <c r="D19" s="21"/>
      <c r="E19" s="21"/>
      <c r="F19" s="21"/>
      <c r="G19" s="21"/>
      <c r="H19" s="21"/>
      <c r="I19" s="10">
        <f>I16</f>
        <v>180818.67</v>
      </c>
      <c r="J19" s="9"/>
      <c r="K19" s="9"/>
    </row>
    <row r="20" spans="1:11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20" t="s">
        <v>23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1" x14ac:dyDescent="0.25">
      <c r="A22" s="6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22" t="s">
        <v>26</v>
      </c>
      <c r="B23" s="22"/>
      <c r="C23" s="22"/>
      <c r="F23" s="5"/>
      <c r="G23" s="5"/>
      <c r="H23" s="5"/>
      <c r="I23" s="5"/>
      <c r="J23" s="5"/>
      <c r="K23" s="5"/>
    </row>
    <row r="24" spans="1:11" x14ac:dyDescent="0.25">
      <c r="A24" s="7" t="s">
        <v>24</v>
      </c>
      <c r="B24" s="8"/>
      <c r="C24" s="8"/>
      <c r="D24" s="8"/>
      <c r="E24" s="5"/>
      <c r="F24" s="5"/>
      <c r="G24" s="5"/>
      <c r="H24" s="5"/>
      <c r="I24" s="5"/>
      <c r="J24" s="5"/>
      <c r="K24" s="5"/>
    </row>
    <row r="25" spans="1:1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</sheetData>
  <mergeCells count="11">
    <mergeCell ref="G1:K4"/>
    <mergeCell ref="A21:K21"/>
    <mergeCell ref="A23:C23"/>
    <mergeCell ref="A6:K6"/>
    <mergeCell ref="A7:K7"/>
    <mergeCell ref="A12:K12"/>
    <mergeCell ref="A16:H16"/>
    <mergeCell ref="A18:K18"/>
    <mergeCell ref="A19:H19"/>
    <mergeCell ref="A8:K9"/>
    <mergeCell ref="A10:K1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Лист1!Par0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АХР</cp:lastModifiedBy>
  <cp:lastPrinted>2025-09-08T12:13:39Z</cp:lastPrinted>
  <dcterms:created xsi:type="dcterms:W3CDTF">2015-06-05T18:19:34Z</dcterms:created>
  <dcterms:modified xsi:type="dcterms:W3CDTF">2026-05-14T09:26:47Z</dcterms:modified>
</cp:coreProperties>
</file>