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rusova\Desktop\Линии инфуз. ЭМ\"/>
    </mc:Choice>
  </mc:AlternateContent>
  <xr:revisionPtr revIDLastSave="0" documentId="8_{BE0A5C07-E8BE-49D2-BFB0-F1F8274E2CF3}" xr6:coauthVersionLast="47" xr6:coauthVersionMax="47" xr10:uidLastSave="{00000000-0000-0000-0000-000000000000}"/>
  <bookViews>
    <workbookView xWindow="-28920" yWindow="-120" windowWidth="29040" windowHeight="15840" xr2:uid="{2D7D2E28-E99E-495E-B2F5-1455389883AE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23" i="1" l="1"/>
  <c r="R23" i="1"/>
  <c r="N23" i="1"/>
  <c r="T19" i="1"/>
  <c r="U19" i="1" s="1"/>
  <c r="T20" i="1"/>
  <c r="U20" i="1" s="1"/>
  <c r="L19" i="1"/>
  <c r="M19" i="1" s="1"/>
  <c r="L20" i="1"/>
  <c r="M20" i="1" s="1"/>
  <c r="K19" i="1"/>
  <c r="Q19" i="1" s="1"/>
  <c r="R19" i="1" s="1"/>
  <c r="K20" i="1"/>
  <c r="Q20" i="1" s="1"/>
  <c r="R20" i="1" s="1"/>
  <c r="T21" i="1"/>
  <c r="U21" i="1" s="1"/>
  <c r="L21" i="1"/>
  <c r="K21" i="1"/>
  <c r="Q21" i="1" s="1"/>
  <c r="R21" i="1" s="1"/>
  <c r="A3" i="1"/>
  <c r="N20" i="1" l="1"/>
  <c r="N19" i="1"/>
  <c r="N21" i="1"/>
  <c r="U22" i="1"/>
  <c r="N8" i="1" s="1"/>
  <c r="M21" i="1"/>
</calcChain>
</file>

<file path=xl/sharedStrings.xml><?xml version="1.0" encoding="utf-8"?>
<sst xmlns="http://schemas.openxmlformats.org/spreadsheetml/2006/main" count="62" uniqueCount="58">
  <si>
    <t>Обоснование начальной (максимальной) цены контракта (цены лота)</t>
  </si>
  <si>
    <t>Наименование объекта закупки товара (работы, услуги)</t>
  </si>
  <si>
    <t>Источник ценовой информации</t>
  </si>
  <si>
    <t>Определение максимальной цены Контракта, (руб.)</t>
  </si>
  <si>
    <t>НМЦК определена методом сопоставимых рыночных цен (анализа рынка) с применением ценовой информации поставщиков, обладающих опытом поставки соответствующих товаров, работ и услуг</t>
  </si>
  <si>
    <t>На основании предоставленной ценовой информации, цена Контракта не может превышать сумму в размере</t>
  </si>
  <si>
    <t>Расчет и обоснование начальной (максимальной) цены контракта</t>
  </si>
  <si>
    <t>Наименование объекта закупки товара (работы, услуги):</t>
  </si>
  <si>
    <t>Начальная (максимальная) контракта определена в соответствии с ч.22 ст.22 ФЗ №44 от 05.04.2013г." О контрактной системе в сфере закупок товаров, работ , услуг для обеспечения государственных и муниципальных нужд" и приказом  Министерства России  от 15.05.2020г. № 450н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и начальной цены единицы товара, работы, услуги при осуществлении закупок медицинских изделий" (далее – Порядок).</t>
  </si>
  <si>
    <r>
      <rPr>
        <sz val="10"/>
        <color indexed="8"/>
        <rFont val="Times New Roman"/>
        <family val="1"/>
        <charset val="204"/>
      </rPr>
      <t>В соответствии с п. 9 Порядка, применен  метод обоснования начальной (максимальной) цены:</t>
    </r>
    <r>
      <rPr>
        <b/>
        <sz val="10"/>
        <color indexed="8"/>
        <rFont val="Times New Roman"/>
        <family val="1"/>
        <charset val="204"/>
      </rPr>
      <t xml:space="preserve">  сопоставимых рыночных цен (анализ рынка). </t>
    </r>
  </si>
  <si>
    <r>
      <rPr>
        <sz val="10"/>
        <color indexed="8"/>
        <rFont val="Times New Roman"/>
        <family val="1"/>
        <charset val="204"/>
      </rPr>
      <t>Потребность в расходных материалах (в соответствии с ч.6, 8 Порядка) (наличие/отсутствие)</t>
    </r>
    <r>
      <rPr>
        <b/>
        <sz val="10"/>
        <color indexed="8"/>
        <rFont val="Times New Roman"/>
        <family val="1"/>
        <charset val="204"/>
      </rPr>
      <t xml:space="preserve"> - отсутствие</t>
    </r>
  </si>
  <si>
    <r>
      <rPr>
        <sz val="10"/>
        <color indexed="8"/>
        <rFont val="Times New Roman"/>
        <family val="1"/>
        <charset val="204"/>
      </rPr>
      <t>Потребность в техническим обслуживании (в соответствии с ч.7, 8 Порядка) (наличие/отсутствие)</t>
    </r>
    <r>
      <rPr>
        <b/>
        <sz val="10"/>
        <color indexed="8"/>
        <rFont val="Times New Roman"/>
        <family val="1"/>
        <charset val="204"/>
      </rPr>
      <t xml:space="preserve"> - отсутствие</t>
    </r>
  </si>
  <si>
    <t>Используемый метод определения НМЦК с обоснованием:</t>
  </si>
  <si>
    <t>Метод сопоставимых рыночных цен (анализа рынка) с применением ценовой информации поставщиков, обладающих опытом поставки соответствующих товаров, работ и услуг, предоставленных по запросу заказчика. В соответствии с ч.6 ст. 22 Федерального закона от 5 апреля 2013 г. № 44-ФЗ «О контрактной системе в сфере закупок товаров, работ, услуг для обеспечения государственных и муниципальных нужд» указанный метод является приоритетным для определения и обоснования начальной (максимальной) цены контракта.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</si>
  <si>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</si>
  <si>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</si>
  <si>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</si>
  <si>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Vi
 - кол-во (объем) закупаемого товара (работы, услуги), шт</t>
  </si>
  <si>
    <t xml:space="preserve">n - количество значений информации о цене единицы i-го медицинского изделия
</t>
  </si>
  <si>
    <t>Определение однородности совокупности значений выявленных цен</t>
  </si>
  <si>
    <t>ЦЕМ1      без НДС (руб.)</t>
  </si>
  <si>
    <t>ЦЕМ№2     без НДС (руб.)</t>
  </si>
  <si>
    <t>ЦЕМ№3     без НДС (руб.)</t>
  </si>
  <si>
    <t>№4</t>
  </si>
  <si>
    <t>№5</t>
  </si>
  <si>
    <t>Ед.изм</t>
  </si>
  <si>
    <t>НЦЕ за ед.изд. без НДС, руб. &lt;Ц&gt;</t>
  </si>
  <si>
    <t>Среднее квадратич-ное отклонение</t>
  </si>
  <si>
    <r>
      <t xml:space="preserve">V - коэф-нт вариации </t>
    </r>
    <r>
      <rPr>
        <i/>
        <sz val="9"/>
        <color indexed="10"/>
        <rFont val="Times New Roman"/>
        <family val="1"/>
        <charset val="204"/>
      </rPr>
      <t>(не должен превы-шать 33%)</t>
    </r>
  </si>
  <si>
    <r>
      <t xml:space="preserve">Расчет НМЦК без НДС по формуле                             </t>
    </r>
    <r>
      <rPr>
        <sz val="8"/>
        <color indexed="8"/>
        <rFont val="Times New Roman"/>
        <family val="1"/>
        <charset val="204"/>
      </rPr>
      <t xml:space="preserve">v - количество (объем) закупаемого товара (работы, услуги);
n - количество значений, используемых в расчете;
i - номер источника ценовой информации;  </t>
    </r>
    <r>
      <rPr>
        <sz val="9"/>
        <color indexed="8"/>
        <rFont val="Times New Roman"/>
        <family val="1"/>
        <charset val="204"/>
      </rPr>
      <t xml:space="preserve">цi - цена единицы i-го медицинского изделия, без учета НДС
</t>
    </r>
  </si>
  <si>
    <t>Ставка НДС,%</t>
  </si>
  <si>
    <t>НДС, (руб.)</t>
  </si>
  <si>
    <t>НЦЕ за ед.изд. с НДС, (руб.)</t>
  </si>
  <si>
    <r>
      <t xml:space="preserve">Расчет начальной (НМЦК) с НДС по формуле:
</t>
    </r>
    <r>
      <rPr>
        <sz val="8"/>
        <color indexed="8"/>
        <rFont val="Times New Roman"/>
        <family val="1"/>
        <charset val="204"/>
      </rPr>
      <t>n - количество позиций закупаемых медицинских изделий;
НЦЕi - начальная цена единицы i-й позиции медицинского изделия, определяемая в соответствии с настоящим порядком (по применимости);
НДС - налог на добавленную стоимость (если применимо для закупаемого медицинского изделия);
Vi - количество (объем) i-й позиции закупаемого медицинского изделия.</t>
    </r>
  </si>
  <si>
    <t xml:space="preserve">НДС, (руб.)по min КП </t>
  </si>
  <si>
    <t>НЦЕ за ед.изд. с НДС, (руб.)по min КП</t>
  </si>
  <si>
    <t>Расчет начальной (НМЦК) с НДС по min КП</t>
  </si>
  <si>
    <t>12</t>
  </si>
  <si>
    <t>13</t>
  </si>
  <si>
    <t>14</t>
  </si>
  <si>
    <t>15</t>
  </si>
  <si>
    <t>16</t>
  </si>
  <si>
    <t>17</t>
  </si>
  <si>
    <t>18</t>
  </si>
  <si>
    <t xml:space="preserve">Начальная (максимальная) цена контракта </t>
  </si>
  <si>
    <r>
      <t>Совокупность значений выявленных цен считается</t>
    </r>
    <r>
      <rPr>
        <b/>
        <u/>
        <sz val="10"/>
        <color indexed="8"/>
        <rFont val="Times New Roman"/>
        <family val="1"/>
        <charset val="204"/>
      </rPr>
      <t xml:space="preserve"> однородной,</t>
    </r>
    <r>
      <rPr>
        <sz val="10"/>
        <color indexed="8"/>
        <rFont val="Times New Roman"/>
        <family val="1"/>
        <charset val="204"/>
      </rPr>
      <t xml:space="preserve"> так как коэффициент вариации цены не превышает 33%, таким образом, не целесообразно проводить дополнительные исследования в целях увеличения количества ценовой информации, используемой в расчетах.</t>
    </r>
  </si>
  <si>
    <t>Зам.гл.врача по сестринскому делу                                                                            Е.А.Панасенко</t>
  </si>
  <si>
    <t>Поставка инфузионных линий для нужд СПб ГБУЗ "Родильный дом №17" в 2026 году</t>
  </si>
  <si>
    <t>1.Коммерческое предложение  Вх.№ 222 от 14.05.2026г</t>
  </si>
  <si>
    <t>2.Коммерческое предложение  Вх.№ 223 от 14.05.2026г</t>
  </si>
  <si>
    <t>3.Коммерческое предложение Вх.№ 224 от 14.05.2026г</t>
  </si>
  <si>
    <t>1</t>
  </si>
  <si>
    <t>2</t>
  </si>
  <si>
    <t>шт</t>
  </si>
  <si>
    <t>линия</t>
  </si>
  <si>
    <t>100</t>
  </si>
  <si>
    <t>4000</t>
  </si>
  <si>
    <t>Расчет НМЦК произведен по минимальному коммерческому предложению  Вх.№ 222 от14.05.2026г в соответствии с утвержденными лимитами плана ПФХД на 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</si>
</sst>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i/>
      <sz val="9"/>
      <color indexed="10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indexed="6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b/>
      <u/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6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4" fillId="4" borderId="13" xfId="0" applyFont="1" applyFill="1" applyBorder="1" applyAlignment="1">
      <alignment horizontal="center" vertical="center" wrapText="1"/>
    </xf>
    <xf numFmtId="4" fontId="4" fillId="4" borderId="13" xfId="0" applyNumberFormat="1" applyFont="1" applyFill="1" applyBorder="1" applyAlignment="1">
      <alignment horizontal="center" vertical="center" wrapText="1"/>
    </xf>
    <xf numFmtId="9" fontId="4" fillId="4" borderId="0" xfId="0" applyNumberFormat="1" applyFont="1" applyFill="1" applyAlignment="1">
      <alignment horizontal="center" vertical="center" wrapText="1"/>
    </xf>
    <xf numFmtId="4" fontId="4" fillId="4" borderId="0" xfId="0" applyNumberFormat="1" applyFont="1" applyFill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4" fillId="4" borderId="1" xfId="0" applyNumberFormat="1" applyFont="1" applyFill="1" applyBorder="1" applyAlignment="1">
      <alignment horizontal="left" vertical="center" wrapText="1"/>
    </xf>
    <xf numFmtId="9" fontId="4" fillId="4" borderId="1" xfId="0" applyNumberFormat="1" applyFont="1" applyFill="1" applyBorder="1" applyAlignment="1">
      <alignment horizontal="center" vertical="center" wrapText="1"/>
    </xf>
    <xf numFmtId="4" fontId="4" fillId="4" borderId="1" xfId="0" applyNumberFormat="1" applyFont="1" applyFill="1" applyBorder="1" applyAlignment="1">
      <alignment horizontal="center" vertical="center" wrapText="1"/>
    </xf>
    <xf numFmtId="4" fontId="4" fillId="5" borderId="1" xfId="0" applyNumberFormat="1" applyFont="1" applyFill="1" applyBorder="1" applyAlignment="1">
      <alignment horizontal="center" vertical="center" wrapText="1"/>
    </xf>
    <xf numFmtId="4" fontId="4" fillId="5" borderId="1" xfId="0" applyNumberFormat="1" applyFont="1" applyFill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4" borderId="1" xfId="0" applyNumberFormat="1" applyFont="1" applyFill="1" applyBorder="1" applyAlignment="1">
      <alignment horizontal="center" vertical="center" wrapText="1"/>
    </xf>
    <xf numFmtId="49" fontId="7" fillId="5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4" fontId="1" fillId="5" borderId="9" xfId="0" applyNumberFormat="1" applyFont="1" applyFill="1" applyBorder="1" applyAlignment="1">
      <alignment horizontal="center" vertical="center" wrapText="1"/>
    </xf>
    <xf numFmtId="4" fontId="1" fillId="0" borderId="13" xfId="0" applyNumberFormat="1" applyFont="1" applyBorder="1" applyAlignment="1">
      <alignment horizontal="center" vertical="center" wrapText="1"/>
    </xf>
    <xf numFmtId="4" fontId="1" fillId="4" borderId="13" xfId="0" applyNumberFormat="1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 wrapText="1"/>
    </xf>
    <xf numFmtId="4" fontId="1" fillId="2" borderId="13" xfId="0" applyNumberFormat="1" applyFont="1" applyFill="1" applyBorder="1" applyAlignment="1">
      <alignment horizontal="center" vertical="center" wrapText="1"/>
    </xf>
    <xf numFmtId="10" fontId="1" fillId="0" borderId="13" xfId="0" applyNumberFormat="1" applyFont="1" applyBorder="1" applyAlignment="1">
      <alignment horizontal="center" vertical="center" wrapText="1"/>
    </xf>
    <xf numFmtId="9" fontId="1" fillId="4" borderId="13" xfId="0" applyNumberFormat="1" applyFont="1" applyFill="1" applyBorder="1" applyAlignment="1">
      <alignment horizontal="center" vertical="center" wrapText="1"/>
    </xf>
    <xf numFmtId="4" fontId="1" fillId="4" borderId="1" xfId="0" applyNumberFormat="1" applyFont="1" applyFill="1" applyBorder="1" applyAlignment="1">
      <alignment horizontal="center" vertical="center" wrapText="1"/>
    </xf>
    <xf numFmtId="4" fontId="1" fillId="5" borderId="1" xfId="0" applyNumberFormat="1" applyFont="1" applyFill="1" applyBorder="1" applyAlignment="1">
      <alignment horizontal="center" vertical="center" wrapText="1"/>
    </xf>
    <xf numFmtId="4" fontId="1" fillId="5" borderId="10" xfId="0" applyNumberFormat="1" applyFont="1" applyFill="1" applyBorder="1" applyAlignment="1">
      <alignment horizontal="center" vertical="center" wrapText="1"/>
    </xf>
    <xf numFmtId="0" fontId="10" fillId="6" borderId="13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4" fontId="11" fillId="6" borderId="1" xfId="0" applyNumberFormat="1" applyFont="1" applyFill="1" applyBorder="1" applyAlignment="1">
      <alignment horizontal="center" vertical="center" wrapText="1"/>
    </xf>
    <xf numFmtId="10" fontId="11" fillId="6" borderId="1" xfId="0" applyNumberFormat="1" applyFont="1" applyFill="1" applyBorder="1" applyAlignment="1">
      <alignment horizontal="center" vertical="center" wrapText="1"/>
    </xf>
    <xf numFmtId="9" fontId="11" fillId="6" borderId="0" xfId="0" applyNumberFormat="1" applyFont="1" applyFill="1" applyAlignment="1">
      <alignment horizontal="center" vertical="center" wrapText="1"/>
    </xf>
    <xf numFmtId="4" fontId="11" fillId="6" borderId="0" xfId="0" applyNumberFormat="1" applyFont="1" applyFill="1" applyAlignment="1">
      <alignment horizontal="center" vertical="center" wrapText="1"/>
    </xf>
    <xf numFmtId="0" fontId="2" fillId="0" borderId="12" xfId="0" applyFont="1" applyBorder="1" applyAlignment="1">
      <alignment horizontal="right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4" fontId="2" fillId="4" borderId="10" xfId="0" applyNumberFormat="1" applyFont="1" applyFill="1" applyBorder="1" applyAlignment="1">
      <alignment horizontal="center" vertical="center" wrapText="1"/>
    </xf>
    <xf numFmtId="4" fontId="2" fillId="2" borderId="10" xfId="0" applyNumberFormat="1" applyFont="1" applyFill="1" applyBorder="1" applyAlignment="1">
      <alignment horizontal="center" vertical="center" wrapText="1"/>
    </xf>
    <xf numFmtId="4" fontId="2" fillId="5" borderId="10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left" vertical="center"/>
    </xf>
    <xf numFmtId="0" fontId="9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4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4" fontId="5" fillId="0" borderId="13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49" fontId="7" fillId="5" borderId="10" xfId="0" applyNumberFormat="1" applyFont="1" applyFill="1" applyBorder="1" applyAlignment="1">
      <alignment horizontal="center" vertical="center" wrapText="1"/>
    </xf>
    <xf numFmtId="49" fontId="7" fillId="5" borderId="11" xfId="0" applyNumberFormat="1" applyFont="1" applyFill="1" applyBorder="1" applyAlignment="1">
      <alignment horizontal="center" vertical="center" wrapText="1"/>
    </xf>
    <xf numFmtId="49" fontId="7" fillId="5" borderId="12" xfId="0" applyNumberFormat="1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right" vertical="center" wrapText="1"/>
    </xf>
    <xf numFmtId="0" fontId="2" fillId="0" borderId="11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left" vertical="center" wrapText="1"/>
    </xf>
    <xf numFmtId="0" fontId="13" fillId="3" borderId="0" xfId="0" applyFont="1" applyFill="1" applyAlignment="1">
      <alignment horizontal="left" vertical="center"/>
    </xf>
    <xf numFmtId="0" fontId="9" fillId="0" borderId="0" xfId="0" applyFont="1" applyAlignment="1">
      <alignment horizontal="center"/>
    </xf>
    <xf numFmtId="49" fontId="1" fillId="0" borderId="13" xfId="0" applyNumberFormat="1" applyFont="1" applyBorder="1" applyAlignment="1">
      <alignment horizontal="center"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4" borderId="13" xfId="0" applyNumberFormat="1" applyFont="1" applyFill="1" applyBorder="1" applyAlignment="1">
      <alignment horizontal="center" vertical="center" wrapText="1"/>
    </xf>
    <xf numFmtId="49" fontId="1" fillId="4" borderId="7" xfId="0" applyNumberFormat="1" applyFont="1" applyFill="1" applyBorder="1" applyAlignment="1">
      <alignment horizontal="center" vertical="center" wrapText="1"/>
    </xf>
    <xf numFmtId="49" fontId="1" fillId="4" borderId="14" xfId="0" applyNumberFormat="1" applyFont="1" applyFill="1" applyBorder="1" applyAlignment="1">
      <alignment horizontal="center" vertical="center" wrapText="1"/>
    </xf>
    <xf numFmtId="49" fontId="1" fillId="4" borderId="9" xfId="0" applyNumberFormat="1" applyFont="1" applyFill="1" applyBorder="1" applyAlignment="1">
      <alignment horizontal="center" vertical="center" wrapText="1"/>
    </xf>
    <xf numFmtId="1" fontId="9" fillId="2" borderId="14" xfId="0" applyNumberFormat="1" applyFont="1" applyFill="1" applyBorder="1" applyAlignment="1">
      <alignment horizontal="center" vertical="center" wrapText="1"/>
    </xf>
    <xf numFmtId="2" fontId="1" fillId="5" borderId="9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2" fontId="1" fillId="0" borderId="13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71967</xdr:colOff>
      <xdr:row>16</xdr:row>
      <xdr:rowOff>4582583</xdr:rowOff>
    </xdr:from>
    <xdr:to>
      <xdr:col>12</xdr:col>
      <xdr:colOff>571500</xdr:colOff>
      <xdr:row>16</xdr:row>
      <xdr:rowOff>3173942</xdr:rowOff>
    </xdr:to>
    <xdr:pic>
      <xdr:nvPicPr>
        <xdr:cNvPr id="2" name="Picture 19" descr="C:\Temp\KClipboardExport\8c4wnzhy.gif">
          <a:extLst>
            <a:ext uri="{FF2B5EF4-FFF2-40B4-BE49-F238E27FC236}">
              <a16:creationId xmlns:a16="http://schemas.microsoft.com/office/drawing/2014/main" id="{28349B51-BDB7-4224-B18D-4834DD3A7E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9207500"/>
          <a:ext cx="499533" cy="4868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57150</xdr:colOff>
      <xdr:row>22</xdr:row>
      <xdr:rowOff>57150</xdr:rowOff>
    </xdr:from>
    <xdr:to>
      <xdr:col>13</xdr:col>
      <xdr:colOff>0</xdr:colOff>
      <xdr:row>22</xdr:row>
      <xdr:rowOff>323850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928E9BBE-E91C-4BEE-A64F-55F6F4087E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6905625" y="1033462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13758</xdr:colOff>
      <xdr:row>16</xdr:row>
      <xdr:rowOff>4624916</xdr:rowOff>
    </xdr:from>
    <xdr:to>
      <xdr:col>11</xdr:col>
      <xdr:colOff>608541</xdr:colOff>
      <xdr:row>16</xdr:row>
      <xdr:rowOff>3168649</xdr:rowOff>
    </xdr:to>
    <xdr:pic>
      <xdr:nvPicPr>
        <xdr:cNvPr id="4" name="Рисунок 1">
          <a:extLst>
            <a:ext uri="{FF2B5EF4-FFF2-40B4-BE49-F238E27FC236}">
              <a16:creationId xmlns:a16="http://schemas.microsoft.com/office/drawing/2014/main" id="{F879D03F-2186-4BEA-9A92-3BB2D80A14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5925" y="9249833"/>
          <a:ext cx="594783" cy="534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27517</xdr:colOff>
      <xdr:row>16</xdr:row>
      <xdr:rowOff>4698999</xdr:rowOff>
    </xdr:from>
    <xdr:to>
      <xdr:col>13</xdr:col>
      <xdr:colOff>931333</xdr:colOff>
      <xdr:row>16</xdr:row>
      <xdr:rowOff>3174999</xdr:rowOff>
    </xdr:to>
    <xdr:pic>
      <xdr:nvPicPr>
        <xdr:cNvPr id="5" name="Рисунок 8">
          <a:extLst>
            <a:ext uri="{FF2B5EF4-FFF2-40B4-BE49-F238E27FC236}">
              <a16:creationId xmlns:a16="http://schemas.microsoft.com/office/drawing/2014/main" id="{8F285A4A-348B-4B25-B76C-53F5B6BF97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13184" y="9323916"/>
          <a:ext cx="903816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19050</xdr:colOff>
      <xdr:row>16</xdr:row>
      <xdr:rowOff>4667250</xdr:rowOff>
    </xdr:from>
    <xdr:to>
      <xdr:col>17</xdr:col>
      <xdr:colOff>1132416</xdr:colOff>
      <xdr:row>16</xdr:row>
      <xdr:rowOff>3172883</xdr:rowOff>
    </xdr:to>
    <xdr:pic>
      <xdr:nvPicPr>
        <xdr:cNvPr id="6" name="Рисунок 10">
          <a:extLst>
            <a:ext uri="{FF2B5EF4-FFF2-40B4-BE49-F238E27FC236}">
              <a16:creationId xmlns:a16="http://schemas.microsoft.com/office/drawing/2014/main" id="{A5CE0F47-8610-4853-BB6B-079F8FE7C0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62217" y="9292167"/>
          <a:ext cx="1113366" cy="486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3C3AF-DE20-4DBD-AE2D-916DB707436E}">
  <dimension ref="A1:U26"/>
  <sheetViews>
    <sheetView tabSelected="1" topLeftCell="A13" zoomScale="90" zoomScaleNormal="90" workbookViewId="0">
      <selection activeCell="K18" sqref="K18"/>
    </sheetView>
  </sheetViews>
  <sheetFormatPr defaultRowHeight="15" x14ac:dyDescent="0.25"/>
  <cols>
    <col min="6" max="7" width="0" hidden="1" customWidth="1"/>
    <col min="12" max="12" width="10.7109375" customWidth="1"/>
    <col min="14" max="14" width="15.28515625" customWidth="1"/>
    <col min="18" max="18" width="17.85546875" customWidth="1"/>
    <col min="21" max="21" width="10.7109375" customWidth="1"/>
  </cols>
  <sheetData>
    <row r="1" spans="1:21" x14ac:dyDescent="0.25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1"/>
      <c r="T1" s="1"/>
      <c r="U1" s="1"/>
    </row>
    <row r="2" spans="1:21" x14ac:dyDescent="0.25">
      <c r="A2" s="53" t="s">
        <v>1</v>
      </c>
      <c r="B2" s="53"/>
      <c r="C2" s="53"/>
      <c r="D2" s="53"/>
      <c r="E2" s="53"/>
      <c r="F2" s="53"/>
      <c r="G2" s="53"/>
      <c r="H2" s="53" t="s">
        <v>2</v>
      </c>
      <c r="I2" s="53"/>
      <c r="J2" s="53"/>
      <c r="K2" s="53"/>
      <c r="L2" s="53"/>
      <c r="M2" s="53"/>
      <c r="N2" s="53" t="s">
        <v>3</v>
      </c>
      <c r="O2" s="53"/>
      <c r="P2" s="53"/>
      <c r="Q2" s="53"/>
      <c r="R2" s="53"/>
      <c r="S2" s="2"/>
      <c r="T2" s="2"/>
      <c r="U2" s="2"/>
    </row>
    <row r="3" spans="1:21" x14ac:dyDescent="0.25">
      <c r="A3" s="54" t="str">
        <f>C10</f>
        <v>Поставка инфузионных линий для нужд СПб ГБУЗ "Родильный дом №17" в 2026 году</v>
      </c>
      <c r="B3" s="55"/>
      <c r="C3" s="55"/>
      <c r="D3" s="55"/>
      <c r="E3" s="55"/>
      <c r="F3" s="55"/>
      <c r="G3" s="56"/>
      <c r="H3" s="63" t="s">
        <v>48</v>
      </c>
      <c r="I3" s="63"/>
      <c r="J3" s="63"/>
      <c r="K3" s="63"/>
      <c r="L3" s="63"/>
      <c r="M3" s="63"/>
      <c r="N3" s="52" t="s">
        <v>4</v>
      </c>
      <c r="O3" s="52"/>
      <c r="P3" s="52"/>
      <c r="Q3" s="52"/>
      <c r="R3" s="52"/>
      <c r="S3" s="1"/>
      <c r="T3" s="1"/>
      <c r="U3" s="1"/>
    </row>
    <row r="4" spans="1:21" x14ac:dyDescent="0.25">
      <c r="A4" s="57"/>
      <c r="B4" s="58"/>
      <c r="C4" s="58"/>
      <c r="D4" s="58"/>
      <c r="E4" s="58"/>
      <c r="F4" s="58"/>
      <c r="G4" s="59"/>
      <c r="H4" s="63" t="s">
        <v>49</v>
      </c>
      <c r="I4" s="63"/>
      <c r="J4" s="63"/>
      <c r="K4" s="63"/>
      <c r="L4" s="63"/>
      <c r="M4" s="63"/>
      <c r="N4" s="52"/>
      <c r="O4" s="52"/>
      <c r="P4" s="52"/>
      <c r="Q4" s="52"/>
      <c r="R4" s="52"/>
      <c r="S4" s="1"/>
      <c r="T4" s="1"/>
      <c r="U4" s="1"/>
    </row>
    <row r="5" spans="1:21" x14ac:dyDescent="0.25">
      <c r="A5" s="57"/>
      <c r="B5" s="58"/>
      <c r="C5" s="58"/>
      <c r="D5" s="58"/>
      <c r="E5" s="58"/>
      <c r="F5" s="58"/>
      <c r="G5" s="59"/>
      <c r="H5" s="63" t="s">
        <v>50</v>
      </c>
      <c r="I5" s="63"/>
      <c r="J5" s="63"/>
      <c r="K5" s="63"/>
      <c r="L5" s="63"/>
      <c r="M5" s="63"/>
      <c r="N5" s="52"/>
      <c r="O5" s="52"/>
      <c r="P5" s="52"/>
      <c r="Q5" s="52"/>
      <c r="R5" s="52"/>
      <c r="S5" s="1"/>
      <c r="T5" s="1"/>
      <c r="U5" s="1"/>
    </row>
    <row r="6" spans="1:21" x14ac:dyDescent="0.25">
      <c r="A6" s="57"/>
      <c r="B6" s="58"/>
      <c r="C6" s="58"/>
      <c r="D6" s="58"/>
      <c r="E6" s="58"/>
      <c r="F6" s="58"/>
      <c r="G6" s="59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1"/>
      <c r="T6" s="1"/>
      <c r="U6" s="1"/>
    </row>
    <row r="7" spans="1:21" x14ac:dyDescent="0.25">
      <c r="A7" s="60"/>
      <c r="B7" s="61"/>
      <c r="C7" s="61"/>
      <c r="D7" s="61"/>
      <c r="E7" s="61"/>
      <c r="F7" s="61"/>
      <c r="G7" s="6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1"/>
      <c r="T7" s="1"/>
      <c r="U7" s="1"/>
    </row>
    <row r="8" spans="1:21" x14ac:dyDescent="0.25">
      <c r="A8" s="64" t="s">
        <v>5</v>
      </c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6">
        <f>U23</f>
        <v>219700</v>
      </c>
      <c r="O8" s="67"/>
      <c r="P8" s="67"/>
      <c r="Q8" s="67"/>
      <c r="R8" s="67"/>
      <c r="S8" s="3"/>
      <c r="T8" s="3"/>
      <c r="U8" s="2"/>
    </row>
    <row r="9" spans="1:21" x14ac:dyDescent="0.25">
      <c r="A9" s="53" t="s">
        <v>6</v>
      </c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2"/>
      <c r="T9" s="2"/>
      <c r="U9" s="2"/>
    </row>
    <row r="10" spans="1:21" ht="48.75" customHeight="1" x14ac:dyDescent="0.25">
      <c r="A10" s="65" t="s">
        <v>7</v>
      </c>
      <c r="B10" s="65"/>
      <c r="C10" s="68" t="s">
        <v>47</v>
      </c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  <c r="R10" s="70"/>
      <c r="S10" s="4"/>
      <c r="T10" s="4"/>
      <c r="U10" s="4"/>
    </row>
    <row r="11" spans="1:21" ht="40.5" customHeight="1" x14ac:dyDescent="0.25">
      <c r="A11" s="65" t="s">
        <v>8</v>
      </c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5"/>
      <c r="T11" s="5"/>
      <c r="U11" s="5"/>
    </row>
    <row r="12" spans="1:21" x14ac:dyDescent="0.25">
      <c r="A12" s="64" t="s">
        <v>9</v>
      </c>
      <c r="B12" s="64"/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64"/>
      <c r="R12" s="64"/>
      <c r="S12" s="4"/>
      <c r="T12" s="4"/>
      <c r="U12" s="4"/>
    </row>
    <row r="13" spans="1:21" x14ac:dyDescent="0.25">
      <c r="A13" s="64" t="s">
        <v>10</v>
      </c>
      <c r="B13" s="64"/>
      <c r="C13" s="64"/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64"/>
      <c r="O13" s="64"/>
      <c r="P13" s="64"/>
      <c r="Q13" s="64"/>
      <c r="R13" s="64"/>
      <c r="S13" s="4"/>
      <c r="T13" s="4"/>
      <c r="U13" s="4"/>
    </row>
    <row r="14" spans="1:21" x14ac:dyDescent="0.25">
      <c r="A14" s="64" t="s">
        <v>11</v>
      </c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  <c r="N14" s="64"/>
      <c r="O14" s="64"/>
      <c r="P14" s="64"/>
      <c r="Q14" s="64"/>
      <c r="R14" s="64"/>
      <c r="S14" s="4"/>
      <c r="T14" s="4"/>
      <c r="U14" s="4"/>
    </row>
    <row r="15" spans="1:21" ht="53.25" customHeight="1" x14ac:dyDescent="0.25">
      <c r="A15" s="64" t="s">
        <v>12</v>
      </c>
      <c r="B15" s="64"/>
      <c r="C15" s="72" t="s">
        <v>13</v>
      </c>
      <c r="D15" s="72"/>
      <c r="E15" s="72"/>
      <c r="F15" s="72"/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72"/>
      <c r="R15" s="72"/>
      <c r="S15" s="6"/>
      <c r="T15" s="6"/>
      <c r="U15" s="6"/>
    </row>
    <row r="16" spans="1:21" ht="40.5" customHeight="1" x14ac:dyDescent="0.25">
      <c r="A16" s="73" t="s">
        <v>14</v>
      </c>
      <c r="B16" s="74" t="s">
        <v>15</v>
      </c>
      <c r="C16" s="74" t="s">
        <v>16</v>
      </c>
      <c r="D16" s="74"/>
      <c r="E16" s="74"/>
      <c r="F16" s="74"/>
      <c r="G16" s="74"/>
      <c r="H16" s="74" t="s">
        <v>17</v>
      </c>
      <c r="I16" s="7"/>
      <c r="J16" s="74" t="s">
        <v>18</v>
      </c>
      <c r="K16" s="71" t="s">
        <v>19</v>
      </c>
      <c r="L16" s="71"/>
      <c r="M16" s="71"/>
      <c r="N16" s="8"/>
      <c r="O16" s="9"/>
      <c r="P16" s="10"/>
      <c r="Q16" s="10"/>
      <c r="R16" s="10"/>
      <c r="S16" s="10"/>
      <c r="T16" s="10"/>
      <c r="U16" s="10"/>
    </row>
    <row r="17" spans="1:21" ht="249.75" x14ac:dyDescent="0.25">
      <c r="A17" s="53"/>
      <c r="B17" s="75"/>
      <c r="C17" s="11" t="s">
        <v>20</v>
      </c>
      <c r="D17" s="92" t="s">
        <v>21</v>
      </c>
      <c r="E17" s="92" t="s">
        <v>22</v>
      </c>
      <c r="F17" s="12" t="s">
        <v>23</v>
      </c>
      <c r="G17" s="12" t="s">
        <v>24</v>
      </c>
      <c r="H17" s="75"/>
      <c r="I17" s="12" t="s">
        <v>25</v>
      </c>
      <c r="J17" s="75"/>
      <c r="K17" s="13" t="s">
        <v>26</v>
      </c>
      <c r="L17" s="14" t="s">
        <v>27</v>
      </c>
      <c r="M17" s="14" t="s">
        <v>28</v>
      </c>
      <c r="N17" s="15" t="s">
        <v>29</v>
      </c>
      <c r="O17" s="16" t="s">
        <v>30</v>
      </c>
      <c r="P17" s="17" t="s">
        <v>31</v>
      </c>
      <c r="Q17" s="17" t="s">
        <v>32</v>
      </c>
      <c r="R17" s="15" t="s">
        <v>33</v>
      </c>
      <c r="S17" s="18" t="s">
        <v>34</v>
      </c>
      <c r="T17" s="18" t="s">
        <v>35</v>
      </c>
      <c r="U17" s="19" t="s">
        <v>36</v>
      </c>
    </row>
    <row r="18" spans="1:21" x14ac:dyDescent="0.25">
      <c r="A18" s="20">
        <v>1</v>
      </c>
      <c r="B18" s="21">
        <v>2</v>
      </c>
      <c r="C18" s="22">
        <v>3</v>
      </c>
      <c r="D18" s="93">
        <v>4</v>
      </c>
      <c r="E18" s="93">
        <v>5</v>
      </c>
      <c r="F18" s="21">
        <v>6</v>
      </c>
      <c r="G18" s="21">
        <v>7</v>
      </c>
      <c r="H18" s="21">
        <v>8</v>
      </c>
      <c r="I18" s="21">
        <v>9</v>
      </c>
      <c r="J18" s="21">
        <v>10</v>
      </c>
      <c r="K18" s="23">
        <v>11</v>
      </c>
      <c r="L18" s="20" t="s">
        <v>37</v>
      </c>
      <c r="M18" s="20" t="s">
        <v>38</v>
      </c>
      <c r="N18" s="21" t="s">
        <v>39</v>
      </c>
      <c r="O18" s="21" t="s">
        <v>40</v>
      </c>
      <c r="P18" s="21" t="s">
        <v>41</v>
      </c>
      <c r="Q18" s="21" t="s">
        <v>42</v>
      </c>
      <c r="R18" s="21" t="s">
        <v>43</v>
      </c>
      <c r="S18" s="76"/>
      <c r="T18" s="77"/>
      <c r="U18" s="78"/>
    </row>
    <row r="19" spans="1:21" x14ac:dyDescent="0.25">
      <c r="A19" s="84" t="s">
        <v>51</v>
      </c>
      <c r="B19" s="85" t="s">
        <v>54</v>
      </c>
      <c r="C19" s="91">
        <v>177</v>
      </c>
      <c r="D19" s="94">
        <v>180</v>
      </c>
      <c r="E19" s="94">
        <v>179</v>
      </c>
      <c r="F19" s="86"/>
      <c r="G19" s="87"/>
      <c r="H19" s="88" t="s">
        <v>55</v>
      </c>
      <c r="I19" s="89" t="s">
        <v>53</v>
      </c>
      <c r="J19" s="31">
        <v>3</v>
      </c>
      <c r="K19" s="32">
        <f t="shared" ref="K19:K20" si="0">(C19+D19+E19)/3</f>
        <v>178.66666666666666</v>
      </c>
      <c r="L19" s="27">
        <f t="shared" ref="L19:L20" si="1">STDEV(C19:G19)</f>
        <v>1.5275252316519468</v>
      </c>
      <c r="M19" s="33">
        <f t="shared" ref="M19:M20" si="2">L19/K19</f>
        <v>8.5495815204400007E-3</v>
      </c>
      <c r="N19" s="28">
        <f t="shared" ref="N19:N20" si="3">H19*K19</f>
        <v>17866.666666666664</v>
      </c>
      <c r="O19" s="34">
        <v>0</v>
      </c>
      <c r="P19" s="35">
        <v>0</v>
      </c>
      <c r="Q19" s="35">
        <f t="shared" ref="Q19:Q20" si="4">K19+P19</f>
        <v>178.66666666666666</v>
      </c>
      <c r="R19" s="35">
        <f t="shared" ref="R19:R21" si="5">Q19*H19</f>
        <v>17866.666666666664</v>
      </c>
      <c r="S19" s="36">
        <v>0</v>
      </c>
      <c r="T19" s="36">
        <f t="shared" ref="T19:T20" si="6">S19+C19</f>
        <v>177</v>
      </c>
      <c r="U19" s="37">
        <f t="shared" ref="U19:U20" si="7">T19*H19</f>
        <v>17700</v>
      </c>
    </row>
    <row r="20" spans="1:21" x14ac:dyDescent="0.25">
      <c r="A20" s="84" t="s">
        <v>52</v>
      </c>
      <c r="B20" s="85" t="s">
        <v>54</v>
      </c>
      <c r="C20" s="91">
        <v>45</v>
      </c>
      <c r="D20" s="94">
        <v>47</v>
      </c>
      <c r="E20" s="94">
        <v>46</v>
      </c>
      <c r="F20" s="86"/>
      <c r="G20" s="87"/>
      <c r="H20" s="88" t="s">
        <v>56</v>
      </c>
      <c r="I20" s="89" t="s">
        <v>53</v>
      </c>
      <c r="J20" s="31">
        <v>3</v>
      </c>
      <c r="K20" s="32">
        <f t="shared" si="0"/>
        <v>46</v>
      </c>
      <c r="L20" s="27">
        <f t="shared" si="1"/>
        <v>1</v>
      </c>
      <c r="M20" s="33">
        <f t="shared" si="2"/>
        <v>2.1739130434782608E-2</v>
      </c>
      <c r="N20" s="28">
        <f t="shared" si="3"/>
        <v>184000</v>
      </c>
      <c r="O20" s="34">
        <v>0</v>
      </c>
      <c r="P20" s="35">
        <v>0</v>
      </c>
      <c r="Q20" s="35">
        <f t="shared" si="4"/>
        <v>46</v>
      </c>
      <c r="R20" s="35">
        <f t="shared" si="5"/>
        <v>184000</v>
      </c>
      <c r="S20" s="36">
        <v>0</v>
      </c>
      <c r="T20" s="36">
        <f t="shared" si="6"/>
        <v>45</v>
      </c>
      <c r="U20" s="37">
        <f t="shared" si="7"/>
        <v>180000</v>
      </c>
    </row>
    <row r="21" spans="1:21" x14ac:dyDescent="0.25">
      <c r="A21" s="24">
        <v>3</v>
      </c>
      <c r="B21" s="25" t="s">
        <v>54</v>
      </c>
      <c r="C21" s="26">
        <v>55</v>
      </c>
      <c r="D21" s="27">
        <v>57</v>
      </c>
      <c r="E21" s="28">
        <v>58</v>
      </c>
      <c r="F21" s="28"/>
      <c r="G21" s="29"/>
      <c r="H21" s="90">
        <v>400</v>
      </c>
      <c r="I21" s="30" t="s">
        <v>53</v>
      </c>
      <c r="J21" s="31">
        <v>3</v>
      </c>
      <c r="K21" s="32">
        <f>(C21+D21+E21)/3</f>
        <v>56.666666666666664</v>
      </c>
      <c r="L21" s="27">
        <f>STDEV(C21:G21)</f>
        <v>1.5275252316519465</v>
      </c>
      <c r="M21" s="33">
        <f>L21/K21</f>
        <v>2.6956327617387293E-2</v>
      </c>
      <c r="N21" s="28">
        <f>H21*K21</f>
        <v>22666.666666666664</v>
      </c>
      <c r="O21" s="34">
        <v>0</v>
      </c>
      <c r="P21" s="35">
        <v>0</v>
      </c>
      <c r="Q21" s="35">
        <f>K21+P21</f>
        <v>56.666666666666664</v>
      </c>
      <c r="R21" s="35">
        <f t="shared" si="5"/>
        <v>22666.666666666664</v>
      </c>
      <c r="S21" s="36">
        <v>0</v>
      </c>
      <c r="T21" s="36">
        <f>S21+C21</f>
        <v>55</v>
      </c>
      <c r="U21" s="37">
        <f>T21*H21</f>
        <v>22000</v>
      </c>
    </row>
    <row r="22" spans="1:21" x14ac:dyDescent="0.25">
      <c r="A22" s="38"/>
      <c r="B22" s="38"/>
      <c r="C22" s="38"/>
      <c r="D22" s="38"/>
      <c r="E22" s="38"/>
      <c r="F22" s="38"/>
      <c r="G22" s="38"/>
      <c r="H22" s="39"/>
      <c r="I22" s="39"/>
      <c r="J22" s="39"/>
      <c r="K22" s="39"/>
      <c r="L22" s="40"/>
      <c r="M22" s="41"/>
      <c r="N22" s="40"/>
      <c r="O22" s="42"/>
      <c r="P22" s="43"/>
      <c r="Q22" s="43"/>
      <c r="R22" s="43"/>
      <c r="S22" s="43"/>
      <c r="T22" s="43"/>
      <c r="U22" s="43">
        <f>SUM(U21:U21)</f>
        <v>22000</v>
      </c>
    </row>
    <row r="23" spans="1:21" ht="28.5" customHeight="1" x14ac:dyDescent="0.25">
      <c r="A23" s="79" t="s">
        <v>44</v>
      </c>
      <c r="B23" s="80"/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44"/>
      <c r="N23" s="45">
        <f>SUM(N19:N21)</f>
        <v>224533.33333333331</v>
      </c>
      <c r="O23" s="46"/>
      <c r="P23" s="45"/>
      <c r="Q23" s="45"/>
      <c r="R23" s="47">
        <f>SUM(R19:R21)</f>
        <v>224533.33333333331</v>
      </c>
      <c r="S23" s="48"/>
      <c r="T23" s="48"/>
      <c r="U23" s="49">
        <f>SUM(U19:U21)</f>
        <v>219700</v>
      </c>
    </row>
    <row r="24" spans="1:21" ht="34.5" customHeight="1" x14ac:dyDescent="0.25">
      <c r="A24" s="81" t="s">
        <v>45</v>
      </c>
      <c r="B24" s="81"/>
      <c r="C24" s="81"/>
      <c r="D24" s="81"/>
      <c r="E24" s="81"/>
      <c r="F24" s="81"/>
      <c r="G24" s="81"/>
      <c r="H24" s="81"/>
      <c r="I24" s="81"/>
      <c r="J24" s="81"/>
      <c r="K24" s="81"/>
      <c r="L24" s="81"/>
      <c r="M24" s="81"/>
      <c r="N24" s="81"/>
      <c r="O24" s="81"/>
      <c r="P24" s="81"/>
      <c r="Q24" s="81"/>
      <c r="R24" s="81"/>
      <c r="S24" s="5"/>
      <c r="T24" s="5"/>
      <c r="U24" s="5"/>
    </row>
    <row r="25" spans="1:21" x14ac:dyDescent="0.25">
      <c r="A25" s="82" t="s">
        <v>57</v>
      </c>
      <c r="B25" s="82"/>
      <c r="C25" s="82"/>
      <c r="D25" s="82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82"/>
      <c r="P25" s="82"/>
      <c r="Q25" s="82"/>
      <c r="R25" s="82"/>
      <c r="S25" s="50"/>
      <c r="T25" s="50"/>
      <c r="U25" s="50"/>
    </row>
    <row r="26" spans="1:21" x14ac:dyDescent="0.25">
      <c r="A26" s="83" t="s">
        <v>46</v>
      </c>
      <c r="B26" s="83"/>
      <c r="C26" s="83"/>
      <c r="D26" s="83"/>
      <c r="E26" s="83"/>
      <c r="F26" s="83"/>
      <c r="G26" s="83"/>
      <c r="H26" s="83"/>
      <c r="I26" s="83"/>
      <c r="J26" s="83"/>
      <c r="K26" s="83"/>
      <c r="L26" s="83"/>
      <c r="M26" s="83"/>
      <c r="N26" s="83"/>
      <c r="O26" s="83"/>
      <c r="P26" s="83"/>
      <c r="Q26" s="83"/>
      <c r="R26" s="83"/>
      <c r="S26" s="51"/>
      <c r="T26" s="51"/>
      <c r="U26" s="51"/>
    </row>
  </sheetData>
  <mergeCells count="33">
    <mergeCell ref="S18:U18"/>
    <mergeCell ref="A23:L23"/>
    <mergeCell ref="A24:R24"/>
    <mergeCell ref="A25:R25"/>
    <mergeCell ref="A26:R26"/>
    <mergeCell ref="K16:M16"/>
    <mergeCell ref="A11:R11"/>
    <mergeCell ref="A12:R12"/>
    <mergeCell ref="A13:R13"/>
    <mergeCell ref="A14:R14"/>
    <mergeCell ref="A15:B15"/>
    <mergeCell ref="C15:R15"/>
    <mergeCell ref="A16:A17"/>
    <mergeCell ref="B16:B17"/>
    <mergeCell ref="C16:G16"/>
    <mergeCell ref="H16:H17"/>
    <mergeCell ref="J16:J17"/>
    <mergeCell ref="A8:M8"/>
    <mergeCell ref="N8:R8"/>
    <mergeCell ref="A9:R9"/>
    <mergeCell ref="A10:B10"/>
    <mergeCell ref="C10:R10"/>
    <mergeCell ref="A1:R1"/>
    <mergeCell ref="A2:G2"/>
    <mergeCell ref="H2:M2"/>
    <mergeCell ref="N2:R2"/>
    <mergeCell ref="A3:G7"/>
    <mergeCell ref="H3:M3"/>
    <mergeCell ref="N3:R7"/>
    <mergeCell ref="H4:M4"/>
    <mergeCell ref="H5:M5"/>
    <mergeCell ref="H6:M6"/>
    <mergeCell ref="H7:M7"/>
  </mergeCells>
  <pageMargins left="0.7" right="0.7" top="0.75" bottom="0.7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Brusova</dc:creator>
  <cp:lastModifiedBy>Brusova</cp:lastModifiedBy>
  <cp:lastPrinted>2026-05-14T13:07:04Z</cp:lastPrinted>
  <dcterms:created xsi:type="dcterms:W3CDTF">2025-09-11T13:07:13Z</dcterms:created>
  <dcterms:modified xsi:type="dcterms:W3CDTF">2026-05-14T13:07:27Z</dcterms:modified>
</cp:coreProperties>
</file>