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Противопожарный водопровод 27-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23" i="1" l="1"/>
  <c r="M22" i="1"/>
  <c r="M17" i="1"/>
  <c r="K25" i="1"/>
  <c r="M25" i="1" s="1"/>
  <c r="K24" i="1"/>
  <c r="M24" i="1" s="1"/>
  <c r="K23" i="1"/>
  <c r="K22" i="1"/>
  <c r="K21" i="1"/>
  <c r="M21" i="1" s="1"/>
  <c r="K20" i="1"/>
  <c r="M20" i="1" s="1"/>
  <c r="K19" i="1"/>
  <c r="M19" i="1" s="1"/>
  <c r="K18" i="1"/>
  <c r="M18" i="1" s="1"/>
  <c r="K17" i="1"/>
  <c r="K16" i="1"/>
  <c r="M16" i="1" s="1"/>
  <c r="K15" i="1"/>
  <c r="M15" i="1" s="1"/>
  <c r="K14" i="1"/>
  <c r="M14" i="1" s="1"/>
  <c r="K13" i="1"/>
  <c r="M13" i="1" s="1"/>
  <c r="K12" i="1"/>
  <c r="M12" i="1" s="1"/>
  <c r="M26" i="1" l="1"/>
  <c r="G25" i="1"/>
  <c r="F25" i="1"/>
  <c r="G24" i="1"/>
  <c r="F24" i="1"/>
  <c r="G23" i="1"/>
  <c r="F23" i="1"/>
  <c r="G22" i="1"/>
  <c r="F22" i="1"/>
  <c r="G21" i="1"/>
  <c r="F21" i="1"/>
  <c r="G20" i="1"/>
  <c r="F20" i="1"/>
  <c r="G19" i="1"/>
  <c r="F19" i="1"/>
  <c r="G18" i="1"/>
  <c r="F18" i="1"/>
  <c r="G17" i="1"/>
  <c r="F17" i="1"/>
  <c r="G16" i="1"/>
  <c r="F16" i="1"/>
  <c r="F12" i="1"/>
  <c r="H17" i="1" l="1"/>
  <c r="H18" i="1"/>
  <c r="H21" i="1"/>
  <c r="H22" i="1"/>
  <c r="H25" i="1"/>
  <c r="H16" i="1"/>
  <c r="H19" i="1"/>
  <c r="H20" i="1"/>
  <c r="H23" i="1"/>
  <c r="H24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<sst xmlns="http://schemas.openxmlformats.org/spreadsheetml/2006/main" count="35" uniqueCount="35">
  <si>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</si>
  <si>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</si>
  <si>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</si>
  <si>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</si>
  <si>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</si>
  <si>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</si>
  <si>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</si>
  <si>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</si>
  <si>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</si>
  <si>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</t>
    </r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</si>
  <si>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</si>
  <si>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</si>
  <si>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</si>
  <si>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</si>
  <si>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</si>
  <si>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</si>
  <si>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</si>
  <si>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Проверка работоспособности повысительных насосов (прокрутка) – Техническое обслуживание повысительных насосов – внешний осмотр агрегатов, подводящих коммуникаций, при необходимости подтяжка сальников в 2027 г.</t>
  </si>
  <si>
    <t>Проверка работоспособности повысительных насосов (прокрутка) – Техническое обслуживание повысительных насосов – внешний осмотр агрегатов, подводящих коммуникаций, при необходимости подтяжка сальников в 2028 г.</t>
  </si>
  <si>
    <t>Проверка (обслуживание) шкафа управление задвижками; шкафа управление повысительными насосами – внешний осмотр, очистка от пыли, проверка соединений реле, контактов, при необходимости подтягивание контактов и крепежных винтов в 2027 г.</t>
  </si>
  <si>
    <t>Проверка (обслуживание) шкафа управление задвижками; шкафа управление повысительными насосами – внешний осмотр, очистка от пыли, проверка соединений реле, контактов, при необходимости подтягивание контактов и крепежных винтов в 2028 г.</t>
  </si>
  <si>
    <t>Проверка срабатывания электрозадвижек – 1 раз в 6 месяцев в 2027 г.</t>
  </si>
  <si>
    <t>Проверка срабатывания электрозадвижек – 1 раз в 6 месяцев в 2028 г.</t>
  </si>
  <si>
    <t>Проверка срабатывания кнопок дистанционного запуска в 2027 г.</t>
  </si>
  <si>
    <t>Проверка срабатывания кнопок дистанционного запуска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</si>
  <si>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</si>
  <si>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</si>
  <si>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</si>
  <si>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</si>
  <si>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</si>
  <si>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обслуживания в год
квартал/усл.ед</t>
  </si>
  <si>
    <t>Стоимость обслуживания 
за 1 раз</t>
  </si>
  <si>
    <t>ИТОГО:</t>
  </si>
  <si>
    <t>количество (кранов/ед. обслуживания)
шт. ИНФА ИЗ ТЕКУЩЕГО ДОГОВОРА</t>
  </si>
  <si>
    <t>С этой позиции и далее сверить с текущим договором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</si>
</sst>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18" fillId="3" borderId="1" xfId="0" applyFont="1" applyFill="1" applyBorder="1" applyAlignment="1">
      <alignment horizontal="justify" vertical="center" wrapText="1"/>
    </xf>
    <xf numFmtId="0" fontId="15" fillId="3" borderId="6" xfId="0" applyFont="1" applyFill="1" applyBorder="1" applyAlignment="1">
      <alignment horizontal="center" vertical="center" wrapText="1"/>
    </xf>
    <xf numFmtId="0" fontId="18" fillId="3" borderId="3" xfId="0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4" fontId="4" fillId="3" borderId="1" xfId="1" applyNumberFormat="1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6"/>
  <sheetViews>
    <sheetView tabSelected="1" workbookViewId="0">
      <selection activeCell="G34" sqref="G34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4" width="13.7109375" style="11" customWidth="1"/>
    <col min="15" max="16384" width="9.140625" style="11"/>
  </cols>
  <sheetData>
    <row r="2" spans="1:14" x14ac:dyDescent="0.25">
      <c r="A2" s="48" t="s">
        <v>0</v>
      </c>
      <c r="B2" s="48"/>
      <c r="C2" s="48"/>
      <c r="D2" s="48"/>
      <c r="E2" s="48"/>
      <c r="F2" s="48"/>
      <c r="G2" s="48"/>
      <c r="H2" s="48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9" t="s">
        <v>10</v>
      </c>
      <c r="B4" s="49"/>
      <c r="C4" s="49"/>
      <c r="D4" s="49"/>
      <c r="E4" s="49"/>
      <c r="F4" s="49"/>
      <c r="G4" s="49"/>
      <c r="H4" s="49"/>
    </row>
    <row r="5" spans="1:14" x14ac:dyDescent="0.25">
      <c r="A5" s="49" t="s">
        <v>1</v>
      </c>
      <c r="B5" s="49"/>
      <c r="C5" s="49"/>
      <c r="D5" s="49"/>
      <c r="E5" s="49"/>
      <c r="F5" s="49"/>
      <c r="G5" s="49"/>
      <c r="H5" s="49"/>
    </row>
    <row r="7" spans="1:14" s="20" customFormat="1" x14ac:dyDescent="0.25">
      <c r="B7" s="51" t="s">
        <v>9</v>
      </c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</row>
    <row r="8" spans="1:14" ht="28.5" customHeight="1" x14ac:dyDescent="0.25">
      <c r="A8" s="49" t="s">
        <v>7</v>
      </c>
      <c r="B8" s="49"/>
      <c r="C8" s="49"/>
      <c r="D8" s="49"/>
      <c r="E8" s="49"/>
      <c r="F8" s="49"/>
      <c r="G8" s="49"/>
      <c r="H8" s="49"/>
    </row>
    <row r="10" spans="1:14" x14ac:dyDescent="0.25">
      <c r="A10" s="50" t="s">
        <v>5</v>
      </c>
      <c r="B10" s="50"/>
      <c r="C10" s="50"/>
      <c r="D10" s="50"/>
      <c r="E10" s="50"/>
      <c r="F10" s="50"/>
      <c r="G10" s="50"/>
      <c r="H10" s="50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4" t="s">
        <v>4</v>
      </c>
      <c r="B11" s="35" t="s">
        <v>8</v>
      </c>
      <c r="C11" s="13" t="s">
        <v>25</v>
      </c>
      <c r="D11" s="13" t="s">
        <v>26</v>
      </c>
      <c r="E11" s="13" t="s">
        <v>27</v>
      </c>
      <c r="F11" s="13" t="s">
        <v>28</v>
      </c>
      <c r="G11" s="14" t="s">
        <v>3</v>
      </c>
      <c r="H11" s="17" t="s">
        <v>2</v>
      </c>
      <c r="I11" s="25" t="s">
        <v>29</v>
      </c>
      <c r="J11" s="47" t="s">
        <v>33</v>
      </c>
      <c r="K11" s="14" t="s">
        <v>31</v>
      </c>
      <c r="L11" s="25" t="s">
        <v>30</v>
      </c>
      <c r="M11" s="14" t="s">
        <v>6</v>
      </c>
    </row>
    <row r="12" spans="1:14" ht="115.5" thickBot="1" x14ac:dyDescent="0.3">
      <c r="A12" s="10">
        <v>1</v>
      </c>
      <c r="B12" s="36" t="s">
        <v>11</v>
      </c>
      <c r="C12" s="32">
        <v>815.36</v>
      </c>
      <c r="D12" s="28">
        <v>856.13</v>
      </c>
      <c r="E12" s="28">
        <v>880.59</v>
      </c>
      <c r="F12" s="15">
        <f t="shared" ref="F12:F25" si="0">AVERAGE(C12:E12)</f>
        <v>850.69</v>
      </c>
      <c r="G12" s="15">
        <f t="shared" ref="G12:G25" si="1">STDEV(C12:E12)</f>
        <v>32.950000000000003</v>
      </c>
      <c r="H12" s="16">
        <f t="shared" ref="H12:H15" si="2">G12/F12*100</f>
        <v>3.87</v>
      </c>
      <c r="I12" s="30">
        <v>815.36</v>
      </c>
      <c r="J12" s="18">
        <v>20</v>
      </c>
      <c r="K12" s="18">
        <f>I12*J12</f>
        <v>16307.2</v>
      </c>
      <c r="L12" s="15">
        <v>4</v>
      </c>
      <c r="M12" s="15">
        <f>K12*L12</f>
        <v>65228.800000000003</v>
      </c>
    </row>
    <row r="13" spans="1:14" ht="115.5" thickBot="1" x14ac:dyDescent="0.3">
      <c r="A13" s="10">
        <v>2</v>
      </c>
      <c r="B13" s="36" t="s">
        <v>12</v>
      </c>
      <c r="C13" s="33">
        <v>847.97</v>
      </c>
      <c r="D13" s="29">
        <v>890.37</v>
      </c>
      <c r="E13" s="29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1">
        <v>847.97</v>
      </c>
      <c r="J13" s="19">
        <v>20</v>
      </c>
      <c r="K13" s="18">
        <f t="shared" ref="K13:K25" si="3">I13*J13</f>
        <v>16959.400000000001</v>
      </c>
      <c r="L13" s="15">
        <v>4</v>
      </c>
      <c r="M13" s="15">
        <f t="shared" ref="M13:M25" si="4">K13*L13</f>
        <v>67837.600000000006</v>
      </c>
    </row>
    <row r="14" spans="1:14" ht="51.75" thickBot="1" x14ac:dyDescent="0.3">
      <c r="A14" s="10">
        <v>3</v>
      </c>
      <c r="B14" s="37" t="s">
        <v>13</v>
      </c>
      <c r="C14" s="33">
        <v>1089.52</v>
      </c>
      <c r="D14" s="29">
        <v>1144</v>
      </c>
      <c r="E14" s="29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1">
        <v>1089.52</v>
      </c>
      <c r="J14" s="19">
        <v>20</v>
      </c>
      <c r="K14" s="18">
        <f t="shared" si="3"/>
        <v>21790.400000000001</v>
      </c>
      <c r="L14" s="15">
        <v>1</v>
      </c>
      <c r="M14" s="15">
        <f t="shared" si="4"/>
        <v>21790.400000000001</v>
      </c>
    </row>
    <row r="15" spans="1:14" ht="51.75" thickBot="1" x14ac:dyDescent="0.3">
      <c r="A15" s="10">
        <v>4</v>
      </c>
      <c r="B15" s="37" t="s">
        <v>14</v>
      </c>
      <c r="C15" s="33">
        <v>1133.0999999999999</v>
      </c>
      <c r="D15" s="29">
        <v>1189.76</v>
      </c>
      <c r="E15" s="29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1">
        <v>1133.0999999999999</v>
      </c>
      <c r="J15" s="18">
        <v>20</v>
      </c>
      <c r="K15" s="18">
        <f t="shared" si="3"/>
        <v>22662</v>
      </c>
      <c r="L15" s="15">
        <v>1</v>
      </c>
      <c r="M15" s="15">
        <f t="shared" si="4"/>
        <v>22662</v>
      </c>
    </row>
    <row r="16" spans="1:14" ht="128.25" thickBot="1" x14ac:dyDescent="0.3">
      <c r="A16" s="10">
        <v>5</v>
      </c>
      <c r="B16" s="37" t="s">
        <v>15</v>
      </c>
      <c r="C16" s="33">
        <v>5621.9</v>
      </c>
      <c r="D16" s="29">
        <v>5903</v>
      </c>
      <c r="E16" s="29">
        <v>6071.65</v>
      </c>
      <c r="F16" s="15">
        <f t="shared" si="0"/>
        <v>5865.52</v>
      </c>
      <c r="G16" s="15">
        <f t="shared" si="1"/>
        <v>227.21</v>
      </c>
      <c r="H16" s="16">
        <f t="shared" ref="H16:H25" si="5">G16/F16*100</f>
        <v>3.87</v>
      </c>
      <c r="I16" s="31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4" ht="128.25" thickBot="1" x14ac:dyDescent="0.3">
      <c r="A17" s="10">
        <v>6</v>
      </c>
      <c r="B17" s="37" t="s">
        <v>16</v>
      </c>
      <c r="C17" s="33">
        <v>5846.78</v>
      </c>
      <c r="D17" s="29">
        <v>6139.11</v>
      </c>
      <c r="E17" s="29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1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4" ht="166.5" thickBot="1" x14ac:dyDescent="0.3">
      <c r="A18" s="10">
        <v>7</v>
      </c>
      <c r="B18" s="40" t="s">
        <v>17</v>
      </c>
      <c r="C18" s="41">
        <v>1526.76</v>
      </c>
      <c r="D18" s="42">
        <v>1603.1</v>
      </c>
      <c r="E18" s="42">
        <v>1648.9</v>
      </c>
      <c r="F18" s="43">
        <f t="shared" si="0"/>
        <v>1592.92</v>
      </c>
      <c r="G18" s="43">
        <f t="shared" si="1"/>
        <v>61.7</v>
      </c>
      <c r="H18" s="44">
        <f t="shared" si="5"/>
        <v>3.87</v>
      </c>
      <c r="I18" s="45">
        <v>1526.76</v>
      </c>
      <c r="J18" s="46">
        <v>2</v>
      </c>
      <c r="K18" s="46">
        <f t="shared" si="3"/>
        <v>3053.52</v>
      </c>
      <c r="L18" s="43">
        <v>12</v>
      </c>
      <c r="M18" s="43">
        <f t="shared" si="4"/>
        <v>36642.239999999998</v>
      </c>
      <c r="N18" s="11" t="s">
        <v>34</v>
      </c>
    </row>
    <row r="19" spans="1:14" ht="166.5" thickBot="1" x14ac:dyDescent="0.3">
      <c r="A19" s="10">
        <v>8</v>
      </c>
      <c r="B19" s="40" t="s">
        <v>18</v>
      </c>
      <c r="C19" s="41">
        <v>1587.83</v>
      </c>
      <c r="D19" s="42">
        <v>1667.22</v>
      </c>
      <c r="E19" s="42">
        <v>1714.86</v>
      </c>
      <c r="F19" s="43">
        <f t="shared" si="0"/>
        <v>1656.64</v>
      </c>
      <c r="G19" s="43">
        <f t="shared" si="1"/>
        <v>64.17</v>
      </c>
      <c r="H19" s="44">
        <f t="shared" si="5"/>
        <v>3.87</v>
      </c>
      <c r="I19" s="45">
        <v>1587.83</v>
      </c>
      <c r="J19" s="46">
        <v>2</v>
      </c>
      <c r="K19" s="46">
        <f t="shared" si="3"/>
        <v>3175.66</v>
      </c>
      <c r="L19" s="43">
        <v>12</v>
      </c>
      <c r="M19" s="43">
        <f t="shared" si="4"/>
        <v>38107.919999999998</v>
      </c>
    </row>
    <row r="20" spans="1:14" ht="192" thickBot="1" x14ac:dyDescent="0.3">
      <c r="A20" s="10">
        <v>9</v>
      </c>
      <c r="B20" s="40" t="s">
        <v>19</v>
      </c>
      <c r="C20" s="41">
        <v>2129.11</v>
      </c>
      <c r="D20" s="42">
        <v>2235.5700000000002</v>
      </c>
      <c r="E20" s="42">
        <v>2299.44</v>
      </c>
      <c r="F20" s="43">
        <f t="shared" si="0"/>
        <v>2221.37</v>
      </c>
      <c r="G20" s="43">
        <f t="shared" si="1"/>
        <v>86.05</v>
      </c>
      <c r="H20" s="44">
        <f t="shared" si="5"/>
        <v>3.87</v>
      </c>
      <c r="I20" s="45">
        <v>2129.11</v>
      </c>
      <c r="J20" s="46">
        <v>2</v>
      </c>
      <c r="K20" s="46">
        <f t="shared" si="3"/>
        <v>4258.22</v>
      </c>
      <c r="L20" s="43">
        <v>4</v>
      </c>
      <c r="M20" s="43">
        <f t="shared" si="4"/>
        <v>17032.88</v>
      </c>
    </row>
    <row r="21" spans="1:14" ht="192" thickBot="1" x14ac:dyDescent="0.3">
      <c r="A21" s="10">
        <v>10</v>
      </c>
      <c r="B21" s="40" t="s">
        <v>20</v>
      </c>
      <c r="C21" s="41">
        <v>2214.27</v>
      </c>
      <c r="D21" s="42">
        <v>2324.9899999999998</v>
      </c>
      <c r="E21" s="42">
        <v>2391.42</v>
      </c>
      <c r="F21" s="43">
        <f t="shared" si="0"/>
        <v>2310.23</v>
      </c>
      <c r="G21" s="43">
        <f t="shared" si="1"/>
        <v>89.49</v>
      </c>
      <c r="H21" s="44">
        <f t="shared" si="5"/>
        <v>3.87</v>
      </c>
      <c r="I21" s="45">
        <v>2214.27</v>
      </c>
      <c r="J21" s="46">
        <v>2</v>
      </c>
      <c r="K21" s="46">
        <f t="shared" si="3"/>
        <v>4428.54</v>
      </c>
      <c r="L21" s="43">
        <v>4</v>
      </c>
      <c r="M21" s="43">
        <f t="shared" si="4"/>
        <v>17714.16</v>
      </c>
    </row>
    <row r="22" spans="1:14" ht="39" thickBot="1" x14ac:dyDescent="0.3">
      <c r="A22" s="10">
        <v>11</v>
      </c>
      <c r="B22" s="40" t="s">
        <v>21</v>
      </c>
      <c r="C22" s="41">
        <v>669.61</v>
      </c>
      <c r="D22" s="42">
        <v>703.09</v>
      </c>
      <c r="E22" s="42">
        <v>723.18</v>
      </c>
      <c r="F22" s="43">
        <f t="shared" si="0"/>
        <v>698.63</v>
      </c>
      <c r="G22" s="43">
        <f t="shared" si="1"/>
        <v>27.06</v>
      </c>
      <c r="H22" s="44">
        <f t="shared" si="5"/>
        <v>3.87</v>
      </c>
      <c r="I22" s="45">
        <v>669.61</v>
      </c>
      <c r="J22" s="46">
        <v>2</v>
      </c>
      <c r="K22" s="46">
        <f t="shared" si="3"/>
        <v>1339.22</v>
      </c>
      <c r="L22" s="43">
        <v>2</v>
      </c>
      <c r="M22" s="43">
        <f t="shared" si="4"/>
        <v>2678.44</v>
      </c>
    </row>
    <row r="23" spans="1:14" ht="39" thickBot="1" x14ac:dyDescent="0.3">
      <c r="A23" s="10">
        <v>12</v>
      </c>
      <c r="B23" s="40" t="s">
        <v>22</v>
      </c>
      <c r="C23" s="41">
        <v>696.4</v>
      </c>
      <c r="D23" s="42">
        <v>731.21</v>
      </c>
      <c r="E23" s="42">
        <v>752.11</v>
      </c>
      <c r="F23" s="43">
        <f t="shared" si="0"/>
        <v>726.57</v>
      </c>
      <c r="G23" s="43">
        <f t="shared" si="1"/>
        <v>28.14</v>
      </c>
      <c r="H23" s="44">
        <f t="shared" si="5"/>
        <v>3.87</v>
      </c>
      <c r="I23" s="45">
        <v>696.4</v>
      </c>
      <c r="J23" s="46">
        <v>2</v>
      </c>
      <c r="K23" s="46">
        <f t="shared" si="3"/>
        <v>1392.8</v>
      </c>
      <c r="L23" s="43">
        <v>2</v>
      </c>
      <c r="M23" s="43">
        <f t="shared" si="4"/>
        <v>2785.6</v>
      </c>
    </row>
    <row r="24" spans="1:14" ht="39" thickBot="1" x14ac:dyDescent="0.3">
      <c r="A24" s="10">
        <v>13</v>
      </c>
      <c r="B24" s="40" t="s">
        <v>23</v>
      </c>
      <c r="C24" s="41">
        <v>48.92</v>
      </c>
      <c r="D24" s="42">
        <v>51.37</v>
      </c>
      <c r="E24" s="42">
        <v>52.83</v>
      </c>
      <c r="F24" s="43">
        <f t="shared" si="0"/>
        <v>51.04</v>
      </c>
      <c r="G24" s="43">
        <f t="shared" si="1"/>
        <v>1.98</v>
      </c>
      <c r="H24" s="44">
        <f t="shared" si="5"/>
        <v>3.88</v>
      </c>
      <c r="I24" s="45">
        <v>48.92</v>
      </c>
      <c r="J24" s="46">
        <v>2</v>
      </c>
      <c r="K24" s="46">
        <f t="shared" si="3"/>
        <v>97.84</v>
      </c>
      <c r="L24" s="43">
        <v>20</v>
      </c>
      <c r="M24" s="43">
        <f t="shared" si="4"/>
        <v>1956.8</v>
      </c>
    </row>
    <row r="25" spans="1:14" ht="39" thickBot="1" x14ac:dyDescent="0.3">
      <c r="A25" s="10">
        <v>14</v>
      </c>
      <c r="B25" s="40" t="s">
        <v>24</v>
      </c>
      <c r="C25" s="41">
        <v>50.88</v>
      </c>
      <c r="D25" s="42">
        <v>53.42</v>
      </c>
      <c r="E25" s="42">
        <v>54.95</v>
      </c>
      <c r="F25" s="43">
        <f t="shared" si="0"/>
        <v>53.08</v>
      </c>
      <c r="G25" s="43">
        <f t="shared" si="1"/>
        <v>2.06</v>
      </c>
      <c r="H25" s="44">
        <f t="shared" si="5"/>
        <v>3.88</v>
      </c>
      <c r="I25" s="45">
        <v>50.88</v>
      </c>
      <c r="J25" s="46">
        <v>2</v>
      </c>
      <c r="K25" s="46">
        <f t="shared" si="3"/>
        <v>101.76</v>
      </c>
      <c r="L25" s="43">
        <v>20</v>
      </c>
      <c r="M25" s="43">
        <f t="shared" si="4"/>
        <v>2035.2</v>
      </c>
    </row>
    <row r="26" spans="1:14" x14ac:dyDescent="0.25">
      <c r="L26" s="38" t="s">
        <v>32</v>
      </c>
      <c r="M26" s="39">
        <f>SUM(M12:M25)</f>
        <v>319409.40000000002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53"/>
      <c r="C24" s="53"/>
      <c r="D24" s="53"/>
      <c r="E24" s="53"/>
      <c r="F24" s="53"/>
      <c r="G24" s="53"/>
      <c r="H24" s="53"/>
      <c r="I24" s="53"/>
      <c r="J24" s="53"/>
      <c r="K24" s="53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55"/>
      <c r="C27" s="55"/>
      <c r="D27" s="55"/>
      <c r="E27" s="55"/>
      <c r="F27" s="55"/>
      <c r="G27" s="55"/>
      <c r="H27" s="55"/>
      <c r="I27" s="5"/>
      <c r="J27" s="54"/>
      <c r="K27" s="54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Дробенко Светлана Викторовна</cp:lastModifiedBy>
  <cp:lastPrinted>2017-04-26T13:19:09Z</cp:lastPrinted>
  <dcterms:created xsi:type="dcterms:W3CDTF">2014-02-20T07:55:18Z</dcterms:created>
  <dcterms:modified xsi:type="dcterms:W3CDTF">2026-05-07T13:44:18Z</dcterms:modified>
</cp:coreProperties>
</file>